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Лист1!$A$1:$AB$112</definedName>
  </definedNames>
  <calcPr calcId="125725"/>
</workbook>
</file>

<file path=xl/calcChain.xml><?xml version="1.0" encoding="utf-8"?>
<calcChain xmlns="http://schemas.openxmlformats.org/spreadsheetml/2006/main">
  <c r="G60" i="1"/>
  <c r="O112"/>
  <c r="O99"/>
  <c r="O98" s="1"/>
  <c r="O94"/>
  <c r="O93"/>
  <c r="O92"/>
  <c r="O91"/>
  <c r="O90"/>
  <c r="O89"/>
  <c r="O88" s="1"/>
  <c r="O84"/>
  <c r="O83" s="1"/>
  <c r="O82"/>
  <c r="O81"/>
  <c r="O80"/>
  <c r="O79" s="1"/>
  <c r="O78" s="1"/>
  <c r="O74"/>
  <c r="O73" s="1"/>
  <c r="O72"/>
  <c r="O71"/>
  <c r="O70"/>
  <c r="O69" s="1"/>
  <c r="O68" s="1"/>
  <c r="O64"/>
  <c r="O63" s="1"/>
  <c r="O59"/>
  <c r="O58" s="1"/>
  <c r="O54"/>
  <c r="O53" s="1"/>
  <c r="O49"/>
  <c r="O48" s="1"/>
  <c r="O47"/>
  <c r="O46"/>
  <c r="O106" s="1"/>
  <c r="O111" s="1"/>
  <c r="O45"/>
  <c r="O44" s="1"/>
  <c r="O43" s="1"/>
  <c r="O39"/>
  <c r="O31"/>
  <c r="O30" s="1"/>
  <c r="O26"/>
  <c r="O25" s="1"/>
  <c r="O23"/>
  <c r="O38" s="1"/>
  <c r="O22"/>
  <c r="O37" s="1"/>
  <c r="O21"/>
  <c r="O20" s="1"/>
  <c r="O35" s="1"/>
  <c r="M94"/>
  <c r="M93" s="1"/>
  <c r="H80"/>
  <c r="I80"/>
  <c r="J80"/>
  <c r="K80"/>
  <c r="L80"/>
  <c r="M80"/>
  <c r="N80"/>
  <c r="P80"/>
  <c r="H81"/>
  <c r="I81"/>
  <c r="J81"/>
  <c r="K81"/>
  <c r="L81"/>
  <c r="M81"/>
  <c r="N81"/>
  <c r="P81"/>
  <c r="H82"/>
  <c r="I82"/>
  <c r="J82"/>
  <c r="K82"/>
  <c r="L82"/>
  <c r="M82"/>
  <c r="N82"/>
  <c r="P82"/>
  <c r="H84"/>
  <c r="H83" s="1"/>
  <c r="I84"/>
  <c r="I83" s="1"/>
  <c r="J84"/>
  <c r="J83" s="1"/>
  <c r="K84"/>
  <c r="K83" s="1"/>
  <c r="L84"/>
  <c r="L83" s="1"/>
  <c r="M84"/>
  <c r="M83" s="1"/>
  <c r="N84"/>
  <c r="N83" s="1"/>
  <c r="P84"/>
  <c r="P83" s="1"/>
  <c r="G85"/>
  <c r="G80" s="1"/>
  <c r="G86"/>
  <c r="G81" s="1"/>
  <c r="G87"/>
  <c r="G82" s="1"/>
  <c r="I75"/>
  <c r="G101"/>
  <c r="G107"/>
  <c r="H92"/>
  <c r="I92"/>
  <c r="J92"/>
  <c r="K92"/>
  <c r="L92"/>
  <c r="M92"/>
  <c r="N92"/>
  <c r="P92"/>
  <c r="H91"/>
  <c r="I91"/>
  <c r="J91"/>
  <c r="K91"/>
  <c r="L91"/>
  <c r="M91"/>
  <c r="N91"/>
  <c r="P91"/>
  <c r="H90"/>
  <c r="H89" s="1"/>
  <c r="H88" s="1"/>
  <c r="I90"/>
  <c r="J90"/>
  <c r="K90"/>
  <c r="L90"/>
  <c r="L89" s="1"/>
  <c r="L88" s="1"/>
  <c r="P90"/>
  <c r="P89" s="1"/>
  <c r="P88" s="1"/>
  <c r="G100"/>
  <c r="G102"/>
  <c r="G95"/>
  <c r="G96"/>
  <c r="G97"/>
  <c r="G75"/>
  <c r="G76"/>
  <c r="G77"/>
  <c r="G61"/>
  <c r="G62"/>
  <c r="P94"/>
  <c r="P93" s="1"/>
  <c r="N94"/>
  <c r="L94"/>
  <c r="L93" s="1"/>
  <c r="K94"/>
  <c r="K93" s="1"/>
  <c r="J94"/>
  <c r="J93" s="1"/>
  <c r="I94"/>
  <c r="I93" s="1"/>
  <c r="H94"/>
  <c r="N93"/>
  <c r="H99"/>
  <c r="H98" s="1"/>
  <c r="I99"/>
  <c r="I98" s="1"/>
  <c r="J99"/>
  <c r="J98" s="1"/>
  <c r="K99"/>
  <c r="K98" s="1"/>
  <c r="L99"/>
  <c r="L98" s="1"/>
  <c r="N99"/>
  <c r="N98" s="1"/>
  <c r="P99"/>
  <c r="P98" s="1"/>
  <c r="O36" l="1"/>
  <c r="O105"/>
  <c r="G90"/>
  <c r="G92"/>
  <c r="P79"/>
  <c r="P78" s="1"/>
  <c r="M79"/>
  <c r="M78" s="1"/>
  <c r="G79"/>
  <c r="G78" s="1"/>
  <c r="K79"/>
  <c r="K78" s="1"/>
  <c r="L79"/>
  <c r="L78" s="1"/>
  <c r="H79"/>
  <c r="H78" s="1"/>
  <c r="I79"/>
  <c r="I78" s="1"/>
  <c r="N79"/>
  <c r="N78" s="1"/>
  <c r="J79"/>
  <c r="J78" s="1"/>
  <c r="G83"/>
  <c r="G84"/>
  <c r="M99"/>
  <c r="M98" s="1"/>
  <c r="G98" s="1"/>
  <c r="M90"/>
  <c r="G91"/>
  <c r="G89" s="1"/>
  <c r="G88" s="1"/>
  <c r="G94"/>
  <c r="N89"/>
  <c r="N88" s="1"/>
  <c r="J89"/>
  <c r="J88" s="1"/>
  <c r="K89"/>
  <c r="K88" s="1"/>
  <c r="H93"/>
  <c r="G93" s="1"/>
  <c r="I89"/>
  <c r="I88" s="1"/>
  <c r="N74"/>
  <c r="N73" s="1"/>
  <c r="N72"/>
  <c r="N71"/>
  <c r="N70"/>
  <c r="N64"/>
  <c r="N63" s="1"/>
  <c r="N59"/>
  <c r="N58" s="1"/>
  <c r="N54"/>
  <c r="N53" s="1"/>
  <c r="N49"/>
  <c r="N48" s="1"/>
  <c r="N47"/>
  <c r="N46"/>
  <c r="N106" s="1"/>
  <c r="N45"/>
  <c r="N39"/>
  <c r="N112" s="1"/>
  <c r="N31"/>
  <c r="N30" s="1"/>
  <c r="N26"/>
  <c r="N25" s="1"/>
  <c r="N23"/>
  <c r="N38" s="1"/>
  <c r="N22"/>
  <c r="H49"/>
  <c r="H48" s="1"/>
  <c r="I49"/>
  <c r="I48" s="1"/>
  <c r="J49"/>
  <c r="J48" s="1"/>
  <c r="K49"/>
  <c r="K48" s="1"/>
  <c r="L49"/>
  <c r="L48" s="1"/>
  <c r="M49"/>
  <c r="M48" s="1"/>
  <c r="P49"/>
  <c r="P48" s="1"/>
  <c r="G50"/>
  <c r="G51"/>
  <c r="G52"/>
  <c r="L45"/>
  <c r="L71"/>
  <c r="O104" l="1"/>
  <c r="O103" s="1"/>
  <c r="O110"/>
  <c r="O109" s="1"/>
  <c r="O108" s="1"/>
  <c r="G99"/>
  <c r="N44"/>
  <c r="N43" s="1"/>
  <c r="N105"/>
  <c r="N111"/>
  <c r="M89"/>
  <c r="M88" s="1"/>
  <c r="N21"/>
  <c r="N20" s="1"/>
  <c r="N35" s="1"/>
  <c r="N69"/>
  <c r="N68" s="1"/>
  <c r="N37"/>
  <c r="G48"/>
  <c r="G49"/>
  <c r="I22"/>
  <c r="I37" s="1"/>
  <c r="L70"/>
  <c r="L69" s="1"/>
  <c r="L68" s="1"/>
  <c r="K70"/>
  <c r="K71"/>
  <c r="I70"/>
  <c r="G70"/>
  <c r="G71"/>
  <c r="G55"/>
  <c r="G56"/>
  <c r="G57"/>
  <c r="G65"/>
  <c r="G45" s="1"/>
  <c r="G66"/>
  <c r="G67"/>
  <c r="M45"/>
  <c r="P45"/>
  <c r="M46"/>
  <c r="P46"/>
  <c r="M47"/>
  <c r="P47"/>
  <c r="M54"/>
  <c r="M53" s="1"/>
  <c r="P54"/>
  <c r="P53" s="1"/>
  <c r="M59"/>
  <c r="G59" s="1"/>
  <c r="P59"/>
  <c r="P58" s="1"/>
  <c r="M64"/>
  <c r="M63" s="1"/>
  <c r="P64"/>
  <c r="P63" s="1"/>
  <c r="M70"/>
  <c r="P70"/>
  <c r="M71"/>
  <c r="P71"/>
  <c r="M72"/>
  <c r="P72"/>
  <c r="M74"/>
  <c r="M73" s="1"/>
  <c r="P74"/>
  <c r="P73" s="1"/>
  <c r="G24"/>
  <c r="G39" s="1"/>
  <c r="G27"/>
  <c r="G28"/>
  <c r="G29"/>
  <c r="M22"/>
  <c r="P22"/>
  <c r="M23"/>
  <c r="M38" s="1"/>
  <c r="P23"/>
  <c r="P38" s="1"/>
  <c r="M26"/>
  <c r="M25" s="1"/>
  <c r="P26"/>
  <c r="P25" s="1"/>
  <c r="M31"/>
  <c r="M30" s="1"/>
  <c r="P31"/>
  <c r="P30" s="1"/>
  <c r="M39"/>
  <c r="M112" s="1"/>
  <c r="P39"/>
  <c r="P112" s="1"/>
  <c r="I72"/>
  <c r="J72"/>
  <c r="K72"/>
  <c r="L72"/>
  <c r="H72"/>
  <c r="I71"/>
  <c r="J71"/>
  <c r="H71"/>
  <c r="J70"/>
  <c r="H70"/>
  <c r="L74"/>
  <c r="L73" s="1"/>
  <c r="K74"/>
  <c r="K73" s="1"/>
  <c r="J74"/>
  <c r="J73" s="1"/>
  <c r="I74"/>
  <c r="H74"/>
  <c r="H73" s="1"/>
  <c r="H59"/>
  <c r="H58" s="1"/>
  <c r="H31"/>
  <c r="H30" s="1"/>
  <c r="H47"/>
  <c r="I47"/>
  <c r="J47"/>
  <c r="K47"/>
  <c r="L47"/>
  <c r="H46"/>
  <c r="H106" s="1"/>
  <c r="I46"/>
  <c r="J46"/>
  <c r="K46"/>
  <c r="L46"/>
  <c r="L106" s="1"/>
  <c r="H45"/>
  <c r="H105" s="1"/>
  <c r="I45"/>
  <c r="J45"/>
  <c r="K45"/>
  <c r="H39"/>
  <c r="H112" s="1"/>
  <c r="I39"/>
  <c r="I112" s="1"/>
  <c r="J39"/>
  <c r="J112" s="1"/>
  <c r="K39"/>
  <c r="K112" s="1"/>
  <c r="L39"/>
  <c r="L112" s="1"/>
  <c r="H23"/>
  <c r="H38" s="1"/>
  <c r="I23"/>
  <c r="I38" s="1"/>
  <c r="J23"/>
  <c r="J38" s="1"/>
  <c r="K23"/>
  <c r="K38" s="1"/>
  <c r="L23"/>
  <c r="L38" s="1"/>
  <c r="H22"/>
  <c r="H37" s="1"/>
  <c r="J22"/>
  <c r="K22"/>
  <c r="K37" s="1"/>
  <c r="L22"/>
  <c r="L37" s="1"/>
  <c r="G33"/>
  <c r="G34"/>
  <c r="G32"/>
  <c r="J31"/>
  <c r="J30" s="1"/>
  <c r="I26"/>
  <c r="I25" s="1"/>
  <c r="I59"/>
  <c r="I58" s="1"/>
  <c r="J59"/>
  <c r="J58" s="1"/>
  <c r="K59"/>
  <c r="K58" s="1"/>
  <c r="L59"/>
  <c r="L58" s="1"/>
  <c r="S53"/>
  <c r="I54"/>
  <c r="I53" s="1"/>
  <c r="J54"/>
  <c r="J53" s="1"/>
  <c r="K54"/>
  <c r="K53" s="1"/>
  <c r="L54"/>
  <c r="L53" s="1"/>
  <c r="H54"/>
  <c r="H53" s="1"/>
  <c r="I31"/>
  <c r="I30" s="1"/>
  <c r="K31"/>
  <c r="K30" s="1"/>
  <c r="L31"/>
  <c r="L30" s="1"/>
  <c r="K26"/>
  <c r="K25" s="1"/>
  <c r="L26"/>
  <c r="L25" s="1"/>
  <c r="L64"/>
  <c r="L63" s="1"/>
  <c r="K64"/>
  <c r="K63" s="1"/>
  <c r="J64"/>
  <c r="J63" s="1"/>
  <c r="I64"/>
  <c r="I63" s="1"/>
  <c r="H64"/>
  <c r="H63" s="1"/>
  <c r="J26"/>
  <c r="J25" s="1"/>
  <c r="H26"/>
  <c r="H25" s="1"/>
  <c r="K106" l="1"/>
  <c r="L111"/>
  <c r="M105"/>
  <c r="M106"/>
  <c r="M111" s="1"/>
  <c r="P106"/>
  <c r="L105"/>
  <c r="L110" s="1"/>
  <c r="J105"/>
  <c r="I105"/>
  <c r="N36"/>
  <c r="K105"/>
  <c r="K110" s="1"/>
  <c r="M21"/>
  <c r="M20" s="1"/>
  <c r="M35" s="1"/>
  <c r="N104"/>
  <c r="N103" s="1"/>
  <c r="G112"/>
  <c r="P105"/>
  <c r="I73"/>
  <c r="G73" s="1"/>
  <c r="G74"/>
  <c r="M58"/>
  <c r="G58" s="1"/>
  <c r="N110"/>
  <c r="N109" s="1"/>
  <c r="N108" s="1"/>
  <c r="M69"/>
  <c r="M68" s="1"/>
  <c r="J69"/>
  <c r="J68" s="1"/>
  <c r="P69"/>
  <c r="P68" s="1"/>
  <c r="P111"/>
  <c r="G53"/>
  <c r="H69"/>
  <c r="H68" s="1"/>
  <c r="G72"/>
  <c r="G69" s="1"/>
  <c r="G68" s="1"/>
  <c r="P21"/>
  <c r="P20" s="1"/>
  <c r="P35" s="1"/>
  <c r="G46"/>
  <c r="G44" s="1"/>
  <c r="G43" s="1"/>
  <c r="M37"/>
  <c r="I106"/>
  <c r="I111" s="1"/>
  <c r="G23"/>
  <c r="G38" s="1"/>
  <c r="P44"/>
  <c r="P43" s="1"/>
  <c r="G54"/>
  <c r="J106"/>
  <c r="J111" s="1"/>
  <c r="G25"/>
  <c r="K111"/>
  <c r="G26"/>
  <c r="H111"/>
  <c r="M44"/>
  <c r="M43" s="1"/>
  <c r="G47"/>
  <c r="G63"/>
  <c r="G64"/>
  <c r="L21"/>
  <c r="G22"/>
  <c r="G37" s="1"/>
  <c r="J37"/>
  <c r="P37"/>
  <c r="K69"/>
  <c r="K68" s="1"/>
  <c r="G31"/>
  <c r="G30" s="1"/>
  <c r="H110"/>
  <c r="H44"/>
  <c r="H43" s="1"/>
  <c r="K44"/>
  <c r="K43" s="1"/>
  <c r="K21"/>
  <c r="I44"/>
  <c r="I43" s="1"/>
  <c r="J44"/>
  <c r="J43" s="1"/>
  <c r="L44"/>
  <c r="L43" s="1"/>
  <c r="J21"/>
  <c r="I21"/>
  <c r="H21"/>
  <c r="H109" l="1"/>
  <c r="M36"/>
  <c r="K104"/>
  <c r="I104"/>
  <c r="G105"/>
  <c r="G111"/>
  <c r="G106"/>
  <c r="P104"/>
  <c r="P103" s="1"/>
  <c r="P36"/>
  <c r="P110"/>
  <c r="P109" s="1"/>
  <c r="P108" s="1"/>
  <c r="J110"/>
  <c r="M104"/>
  <c r="M110"/>
  <c r="M109" s="1"/>
  <c r="M108" s="1"/>
  <c r="L20"/>
  <c r="L35" s="1"/>
  <c r="L36"/>
  <c r="K20"/>
  <c r="K35" s="1"/>
  <c r="K36"/>
  <c r="G21"/>
  <c r="G36" s="1"/>
  <c r="J20"/>
  <c r="J35" s="1"/>
  <c r="J36"/>
  <c r="I20"/>
  <c r="I36"/>
  <c r="H20"/>
  <c r="H36"/>
  <c r="H104"/>
  <c r="H103" s="1"/>
  <c r="M103" l="1"/>
  <c r="I35"/>
  <c r="G20"/>
  <c r="G35" s="1"/>
  <c r="H35"/>
  <c r="K109"/>
  <c r="K108" s="1"/>
  <c r="J109" l="1"/>
  <c r="J104"/>
  <c r="K103"/>
  <c r="L109"/>
  <c r="L108" s="1"/>
  <c r="L104"/>
  <c r="L103" s="1"/>
  <c r="G104" l="1"/>
  <c r="J103"/>
  <c r="J108"/>
  <c r="H108"/>
  <c r="I103"/>
  <c r="I110"/>
  <c r="I109" l="1"/>
  <c r="G109" s="1"/>
  <c r="G108" s="1"/>
  <c r="G110"/>
  <c r="I69"/>
  <c r="I68" s="1"/>
  <c r="G103"/>
  <c r="I108" l="1"/>
</calcChain>
</file>

<file path=xl/sharedStrings.xml><?xml version="1.0" encoding="utf-8"?>
<sst xmlns="http://schemas.openxmlformats.org/spreadsheetml/2006/main" count="303" uniqueCount="80">
  <si>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</si>
  <si>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</si>
  <si>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</si>
  <si>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</si>
  <si>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</si>
  <si>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</si>
  <si>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</si>
  <si>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</si>
  <si>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</si>
  <si>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</si>
  <si>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</si>
  <si>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</si>
  <si>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</si>
  <si>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</si>
  <si>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</si>
  <si>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</si>
  <si>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</si>
  <si>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</si>
  <si>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</si>
  <si>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</si>
  <si>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</si>
  <si>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</si>
  <si>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</si>
  <si>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</si>
  <si>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</si>
  <si>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</si>
  <si>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</si>
  <si>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</si>
  <si>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</si>
  <si>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</si>
  <si>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</si>
  <si>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</si>
  <si>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</si>
  <si>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</si>
  <si>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</si>
  <si>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</si>
  <si>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</si>
  <si>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</si>
  <si>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</si>
  <si>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</si>
  <si>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</si>
  <si>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</si>
  <si>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</si>
  <si>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</si>
  <si>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</si>
  <si>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</si>
  <si>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</si>
  <si>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</si>
  <si>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</si>
  <si>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</si>
  <si>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</si>
  <si>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</si>
  <si>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</si>
  <si>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</si>
  <si>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</si>
  <si>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</si>
  <si>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</si>
  <si>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</si>
  <si>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</si>
  <si>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</si>
  <si>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</si>
  <si>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</si>
  <si>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</si>
  <si>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</si>
  <si>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</si>
  <si>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</si>
  <si>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</si>
  <si>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</si>
  <si>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</si>
  <si>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</si>
  <si>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</si>
  <si>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</si>
  <si>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</si>
  <si>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</si>
  <si>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</si>
  <si>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</si>
  <si>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>5</t>
  </si>
  <si>
    <t>12</t>
  </si>
  <si>
    <t xml:space="preserve">  </t>
  </si>
  <si>
    <t>к постановлению Администрации Исилькульского городского 
поселения от 7 февраля  2024 года  № 106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</si>
</sst>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14" fontId="3" fillId="2" borderId="3" xfId="0" applyNumberFormat="1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3" fillId="3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0"/>
  <sheetViews>
    <sheetView tabSelected="1" view="pageBreakPreview" topLeftCell="F1" zoomScale="60" zoomScaleNormal="60" workbookViewId="0">
      <selection activeCell="N74" sqref="N1:N1048576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6" width="14.5703125" style="4" customWidth="1"/>
    <col min="17" max="17" width="15.42578125" style="4" customWidth="1"/>
    <col min="18" max="18" width="6.28515625" style="4" customWidth="1"/>
    <col min="19" max="19" width="9.7109375" style="4" customWidth="1"/>
    <col min="20" max="28" width="11.42578125" style="4" customWidth="1"/>
    <col min="29" max="29" width="9.140625" style="4"/>
    <col min="30" max="30" width="11.28515625" style="4" bestFit="1" customWidth="1"/>
    <col min="31" max="16384" width="9.140625" style="4"/>
  </cols>
  <sheetData>
    <row r="1" spans="1:28" ht="25.5" customHeight="1">
      <c r="V1" s="31"/>
      <c r="W1" s="144" t="s">
        <v>74</v>
      </c>
      <c r="X1" s="144"/>
      <c r="Y1" s="144"/>
      <c r="Z1" s="144"/>
      <c r="AA1" s="144"/>
      <c r="AB1" s="144"/>
    </row>
    <row r="2" spans="1:28" ht="33.75" customHeight="1">
      <c r="V2" s="145" t="s">
        <v>79</v>
      </c>
      <c r="W2" s="145"/>
      <c r="X2" s="145"/>
      <c r="Y2" s="145"/>
      <c r="Z2" s="145"/>
      <c r="AA2" s="145"/>
      <c r="AB2" s="145"/>
    </row>
    <row r="3" spans="1:28" ht="15" customHeight="1">
      <c r="T3" s="20"/>
      <c r="U3" s="20"/>
      <c r="V3" s="20"/>
      <c r="W3" s="20"/>
      <c r="X3" s="20"/>
      <c r="Y3" s="20"/>
      <c r="Z3" s="20"/>
      <c r="AA3" s="20"/>
      <c r="AB3" s="20"/>
    </row>
    <row r="4" spans="1:28" ht="15.75" customHeight="1">
      <c r="H4" s="4" t="s">
        <v>68</v>
      </c>
      <c r="T4" s="141" t="s">
        <v>53</v>
      </c>
      <c r="U4" s="141"/>
      <c r="V4" s="141"/>
      <c r="W4" s="141"/>
      <c r="X4" s="141"/>
      <c r="Y4" s="141"/>
      <c r="Z4" s="141"/>
      <c r="AA4" s="141"/>
      <c r="AB4" s="141"/>
    </row>
    <row r="5" spans="1:28" ht="46.5" customHeight="1">
      <c r="E5" s="4" t="s">
        <v>68</v>
      </c>
      <c r="G5" s="4" t="s">
        <v>78</v>
      </c>
      <c r="M5" s="4" t="s">
        <v>68</v>
      </c>
      <c r="T5" s="141" t="s">
        <v>64</v>
      </c>
      <c r="U5" s="141"/>
      <c r="V5" s="141"/>
      <c r="W5" s="141"/>
      <c r="X5" s="141"/>
      <c r="Y5" s="141"/>
      <c r="Z5" s="141"/>
      <c r="AA5" s="141"/>
      <c r="AB5" s="141"/>
    </row>
    <row r="6" spans="1:28" ht="15" customHeight="1">
      <c r="A6" s="143" t="s">
        <v>32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</row>
    <row r="7" spans="1:28" ht="15.75" customHeight="1">
      <c r="A7" s="142" t="s">
        <v>22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</row>
    <row r="8" spans="1:28" ht="15.75" customHeight="1">
      <c r="A8" s="142" t="s">
        <v>51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</row>
    <row r="9" spans="1:28" ht="5.25" customHeight="1"/>
    <row r="10" spans="1:28" ht="66.75" customHeight="1">
      <c r="A10" s="103" t="s">
        <v>0</v>
      </c>
      <c r="B10" s="102" t="s">
        <v>66</v>
      </c>
      <c r="C10" s="102" t="s">
        <v>1</v>
      </c>
      <c r="D10" s="102"/>
      <c r="E10" s="102" t="s">
        <v>65</v>
      </c>
      <c r="F10" s="104" t="s">
        <v>3</v>
      </c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89" t="s">
        <v>23</v>
      </c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1"/>
    </row>
    <row r="11" spans="1:28" ht="29.25" customHeight="1">
      <c r="A11" s="103"/>
      <c r="B11" s="102"/>
      <c r="C11" s="102" t="s">
        <v>15</v>
      </c>
      <c r="D11" s="102" t="s">
        <v>16</v>
      </c>
      <c r="E11" s="102"/>
      <c r="F11" s="102" t="s">
        <v>2</v>
      </c>
      <c r="G11" s="103" t="s">
        <v>4</v>
      </c>
      <c r="H11" s="92" t="s">
        <v>5</v>
      </c>
      <c r="I11" s="107"/>
      <c r="J11" s="107"/>
      <c r="K11" s="107"/>
      <c r="L11" s="107"/>
      <c r="M11" s="107"/>
      <c r="N11" s="107"/>
      <c r="O11" s="107"/>
      <c r="P11" s="108"/>
      <c r="Q11" s="98" t="s">
        <v>6</v>
      </c>
      <c r="R11" s="98" t="s">
        <v>7</v>
      </c>
      <c r="S11" s="92" t="s">
        <v>4</v>
      </c>
      <c r="T11" s="92" t="s">
        <v>8</v>
      </c>
      <c r="U11" s="93"/>
      <c r="V11" s="93"/>
      <c r="W11" s="93"/>
      <c r="X11" s="93"/>
      <c r="Y11" s="93"/>
      <c r="Z11" s="93"/>
      <c r="AA11" s="93"/>
      <c r="AB11" s="94"/>
    </row>
    <row r="12" spans="1:28" ht="30" customHeight="1">
      <c r="A12" s="103"/>
      <c r="B12" s="102"/>
      <c r="C12" s="102"/>
      <c r="D12" s="102"/>
      <c r="E12" s="102"/>
      <c r="F12" s="102"/>
      <c r="G12" s="103"/>
      <c r="H12" s="109"/>
      <c r="I12" s="110"/>
      <c r="J12" s="110"/>
      <c r="K12" s="110"/>
      <c r="L12" s="110"/>
      <c r="M12" s="110"/>
      <c r="N12" s="110"/>
      <c r="O12" s="110"/>
      <c r="P12" s="111"/>
      <c r="Q12" s="99"/>
      <c r="R12" s="99"/>
      <c r="S12" s="101"/>
      <c r="T12" s="95"/>
      <c r="U12" s="96"/>
      <c r="V12" s="96"/>
      <c r="W12" s="96"/>
      <c r="X12" s="96"/>
      <c r="Y12" s="96"/>
      <c r="Z12" s="96"/>
      <c r="AA12" s="96"/>
      <c r="AB12" s="97"/>
    </row>
    <row r="13" spans="1:28" ht="24" customHeight="1">
      <c r="A13" s="103"/>
      <c r="B13" s="102"/>
      <c r="C13" s="102"/>
      <c r="D13" s="102"/>
      <c r="E13" s="102"/>
      <c r="F13" s="102"/>
      <c r="G13" s="103"/>
      <c r="H13" s="7">
        <v>2018</v>
      </c>
      <c r="I13" s="28">
        <v>2019</v>
      </c>
      <c r="J13" s="7">
        <v>2020</v>
      </c>
      <c r="K13" s="30">
        <v>2021</v>
      </c>
      <c r="L13" s="26">
        <v>2022</v>
      </c>
      <c r="M13" s="33">
        <v>2023</v>
      </c>
      <c r="N13" s="35">
        <v>2024</v>
      </c>
      <c r="O13" s="33">
        <v>2025</v>
      </c>
      <c r="P13" s="33">
        <v>2026</v>
      </c>
      <c r="Q13" s="100"/>
      <c r="R13" s="100"/>
      <c r="S13" s="95"/>
      <c r="T13" s="7">
        <v>2018</v>
      </c>
      <c r="U13" s="30">
        <v>2019</v>
      </c>
      <c r="V13" s="30">
        <v>2020</v>
      </c>
      <c r="W13" s="30">
        <v>2021</v>
      </c>
      <c r="X13" s="7">
        <v>2022</v>
      </c>
      <c r="Y13" s="30">
        <v>2023</v>
      </c>
      <c r="Z13" s="26">
        <v>2024</v>
      </c>
      <c r="AA13" s="33">
        <v>2025</v>
      </c>
      <c r="AB13" s="26">
        <v>2026</v>
      </c>
    </row>
    <row r="14" spans="1:28" ht="24" customHeight="1">
      <c r="A14" s="102">
        <v>1</v>
      </c>
      <c r="B14" s="102"/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7">
        <v>8</v>
      </c>
      <c r="J14" s="2">
        <v>9</v>
      </c>
      <c r="K14" s="29">
        <v>10</v>
      </c>
      <c r="L14" s="24">
        <v>11</v>
      </c>
      <c r="M14" s="32">
        <v>12</v>
      </c>
      <c r="N14" s="34">
        <v>13</v>
      </c>
      <c r="O14" s="32">
        <v>14</v>
      </c>
      <c r="P14" s="32">
        <v>14</v>
      </c>
      <c r="Q14" s="24">
        <v>15</v>
      </c>
      <c r="R14" s="18">
        <v>16</v>
      </c>
      <c r="S14" s="18">
        <v>17</v>
      </c>
      <c r="T14" s="18">
        <v>18</v>
      </c>
      <c r="U14" s="29">
        <v>19</v>
      </c>
      <c r="V14" s="29">
        <v>20</v>
      </c>
      <c r="W14" s="29">
        <v>21</v>
      </c>
      <c r="X14" s="18">
        <v>22</v>
      </c>
      <c r="Y14" s="29">
        <v>23</v>
      </c>
      <c r="Z14" s="24">
        <v>24</v>
      </c>
      <c r="AA14" s="32">
        <v>25</v>
      </c>
      <c r="AB14" s="24">
        <v>25</v>
      </c>
    </row>
    <row r="15" spans="1:28" ht="21" customHeight="1">
      <c r="A15" s="130" t="s">
        <v>36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2"/>
    </row>
    <row r="16" spans="1:28" ht="20.25" customHeight="1">
      <c r="A16" s="80" t="s">
        <v>37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2"/>
    </row>
    <row r="17" spans="1:28" ht="17.25" customHeight="1">
      <c r="A17" s="80" t="s">
        <v>38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2"/>
    </row>
    <row r="18" spans="1:28" ht="18" customHeight="1">
      <c r="A18" s="80" t="s">
        <v>39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2"/>
    </row>
    <row r="19" spans="1:28" ht="21" customHeight="1">
      <c r="A19" s="80" t="s">
        <v>40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2"/>
    </row>
    <row r="20" spans="1:28" ht="16.149999999999999" customHeight="1">
      <c r="A20" s="41" t="s">
        <v>12</v>
      </c>
      <c r="B20" s="123" t="s">
        <v>34</v>
      </c>
      <c r="C20" s="37">
        <v>2018</v>
      </c>
      <c r="D20" s="37">
        <v>2019</v>
      </c>
      <c r="E20" s="37" t="s">
        <v>25</v>
      </c>
      <c r="F20" s="14" t="s">
        <v>9</v>
      </c>
      <c r="G20" s="10">
        <f>H20+I20+K20+J20+L20+M20+P20</f>
        <v>10874323.100000001</v>
      </c>
      <c r="H20" s="10">
        <f t="shared" ref="H20:P20" si="0">H21</f>
        <v>10526315.800000001</v>
      </c>
      <c r="I20" s="1">
        <f t="shared" si="0"/>
        <v>348007.3</v>
      </c>
      <c r="J20" s="10">
        <f t="shared" si="0"/>
        <v>0</v>
      </c>
      <c r="K20" s="1">
        <f t="shared" si="0"/>
        <v>0</v>
      </c>
      <c r="L20" s="1">
        <f t="shared" si="0"/>
        <v>0</v>
      </c>
      <c r="M20" s="1">
        <f t="shared" si="0"/>
        <v>0</v>
      </c>
      <c r="N20" s="1">
        <f t="shared" si="0"/>
        <v>0</v>
      </c>
      <c r="O20" s="1">
        <f t="shared" si="0"/>
        <v>0</v>
      </c>
      <c r="P20" s="1">
        <f t="shared" si="0"/>
        <v>0</v>
      </c>
      <c r="Q20" s="40" t="s">
        <v>17</v>
      </c>
      <c r="R20" s="37" t="s">
        <v>17</v>
      </c>
      <c r="S20" s="37" t="s">
        <v>17</v>
      </c>
      <c r="T20" s="37" t="s">
        <v>17</v>
      </c>
      <c r="U20" s="40" t="s">
        <v>17</v>
      </c>
      <c r="V20" s="40" t="s">
        <v>17</v>
      </c>
      <c r="W20" s="40" t="s">
        <v>17</v>
      </c>
      <c r="X20" s="37" t="s">
        <v>17</v>
      </c>
      <c r="Y20" s="40" t="s">
        <v>17</v>
      </c>
      <c r="Z20" s="37" t="s">
        <v>17</v>
      </c>
      <c r="AA20" s="40" t="s">
        <v>17</v>
      </c>
      <c r="AB20" s="40" t="s">
        <v>17</v>
      </c>
    </row>
    <row r="21" spans="1:28" ht="45">
      <c r="A21" s="41"/>
      <c r="B21" s="123"/>
      <c r="C21" s="37"/>
      <c r="D21" s="37"/>
      <c r="E21" s="37"/>
      <c r="F21" s="14" t="s">
        <v>10</v>
      </c>
      <c r="G21" s="10">
        <f t="shared" ref="G21:G24" si="1">H21+I21+K21+J21+L21+M21+P21</f>
        <v>10874323.100000001</v>
      </c>
      <c r="H21" s="10">
        <f t="shared" ref="H21:L21" si="2">H22+H23</f>
        <v>10526315.800000001</v>
      </c>
      <c r="I21" s="1">
        <f t="shared" si="2"/>
        <v>348007.3</v>
      </c>
      <c r="J21" s="10">
        <f t="shared" si="2"/>
        <v>0</v>
      </c>
      <c r="K21" s="1">
        <f t="shared" si="2"/>
        <v>0</v>
      </c>
      <c r="L21" s="1">
        <f t="shared" si="2"/>
        <v>0</v>
      </c>
      <c r="M21" s="1">
        <f t="shared" ref="M21:P21" si="3">M22+M23</f>
        <v>0</v>
      </c>
      <c r="N21" s="1">
        <f t="shared" ref="N21:O21" si="4">N22+N23</f>
        <v>0</v>
      </c>
      <c r="O21" s="1">
        <f t="shared" si="4"/>
        <v>0</v>
      </c>
      <c r="P21" s="1">
        <f t="shared" si="3"/>
        <v>0</v>
      </c>
      <c r="Q21" s="40"/>
      <c r="R21" s="37"/>
      <c r="S21" s="37"/>
      <c r="T21" s="37"/>
      <c r="U21" s="40"/>
      <c r="V21" s="40"/>
      <c r="W21" s="40"/>
      <c r="X21" s="37"/>
      <c r="Y21" s="40"/>
      <c r="Z21" s="37"/>
      <c r="AA21" s="40"/>
      <c r="AB21" s="40"/>
    </row>
    <row r="22" spans="1:28" ht="49.15" customHeight="1">
      <c r="A22" s="41"/>
      <c r="B22" s="123"/>
      <c r="C22" s="37"/>
      <c r="D22" s="37"/>
      <c r="E22" s="37"/>
      <c r="F22" s="14" t="s">
        <v>11</v>
      </c>
      <c r="G22" s="10">
        <f t="shared" si="1"/>
        <v>874323.10000000009</v>
      </c>
      <c r="H22" s="10">
        <f t="shared" ref="H22:L22" si="5">H27+H32</f>
        <v>526315.80000000005</v>
      </c>
      <c r="I22" s="1">
        <f>I27+I32</f>
        <v>348007.3</v>
      </c>
      <c r="J22" s="10">
        <f t="shared" si="5"/>
        <v>0</v>
      </c>
      <c r="K22" s="1">
        <f t="shared" si="5"/>
        <v>0</v>
      </c>
      <c r="L22" s="1">
        <f t="shared" si="5"/>
        <v>0</v>
      </c>
      <c r="M22" s="1">
        <f t="shared" ref="M22:P22" si="6">M27+M32</f>
        <v>0</v>
      </c>
      <c r="N22" s="1">
        <f t="shared" ref="N22:O22" si="7">N27+N32</f>
        <v>0</v>
      </c>
      <c r="O22" s="1">
        <f t="shared" si="7"/>
        <v>0</v>
      </c>
      <c r="P22" s="1">
        <f t="shared" si="6"/>
        <v>0</v>
      </c>
      <c r="Q22" s="40"/>
      <c r="R22" s="37"/>
      <c r="S22" s="37"/>
      <c r="T22" s="37"/>
      <c r="U22" s="40"/>
      <c r="V22" s="40"/>
      <c r="W22" s="40"/>
      <c r="X22" s="37"/>
      <c r="Y22" s="40"/>
      <c r="Z22" s="37"/>
      <c r="AA22" s="40"/>
      <c r="AB22" s="40"/>
    </row>
    <row r="23" spans="1:28" ht="36.75" customHeight="1">
      <c r="A23" s="41"/>
      <c r="B23" s="123"/>
      <c r="C23" s="37"/>
      <c r="D23" s="37"/>
      <c r="E23" s="37"/>
      <c r="F23" s="14" t="s">
        <v>33</v>
      </c>
      <c r="G23" s="10">
        <f t="shared" si="1"/>
        <v>10000000</v>
      </c>
      <c r="H23" s="10">
        <f t="shared" ref="H23:L23" si="8">H28+H33</f>
        <v>10000000</v>
      </c>
      <c r="I23" s="1">
        <f t="shared" si="8"/>
        <v>0</v>
      </c>
      <c r="J23" s="10">
        <f t="shared" si="8"/>
        <v>0</v>
      </c>
      <c r="K23" s="1">
        <f t="shared" si="8"/>
        <v>0</v>
      </c>
      <c r="L23" s="1">
        <f t="shared" si="8"/>
        <v>0</v>
      </c>
      <c r="M23" s="1">
        <f t="shared" ref="M23:P23" si="9">M28+M33</f>
        <v>0</v>
      </c>
      <c r="N23" s="1">
        <f t="shared" ref="N23:O23" si="10">N28+N33</f>
        <v>0</v>
      </c>
      <c r="O23" s="1">
        <f t="shared" si="10"/>
        <v>0</v>
      </c>
      <c r="P23" s="1">
        <f t="shared" si="9"/>
        <v>0</v>
      </c>
      <c r="Q23" s="40"/>
      <c r="R23" s="37"/>
      <c r="S23" s="37"/>
      <c r="T23" s="37"/>
      <c r="U23" s="40"/>
      <c r="V23" s="40"/>
      <c r="W23" s="40"/>
      <c r="X23" s="37"/>
      <c r="Y23" s="40"/>
      <c r="Z23" s="37"/>
      <c r="AA23" s="40"/>
      <c r="AB23" s="40"/>
    </row>
    <row r="24" spans="1:28">
      <c r="A24" s="41"/>
      <c r="B24" s="123"/>
      <c r="C24" s="37"/>
      <c r="D24" s="37"/>
      <c r="E24" s="37"/>
      <c r="F24" s="14" t="s">
        <v>24</v>
      </c>
      <c r="G24" s="10">
        <f t="shared" si="1"/>
        <v>0</v>
      </c>
      <c r="H24" s="10">
        <v>0</v>
      </c>
      <c r="I24" s="1">
        <v>0</v>
      </c>
      <c r="J24" s="10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40"/>
      <c r="R24" s="37"/>
      <c r="S24" s="37"/>
      <c r="T24" s="37"/>
      <c r="U24" s="40"/>
      <c r="V24" s="40"/>
      <c r="W24" s="40"/>
      <c r="X24" s="37"/>
      <c r="Y24" s="40"/>
      <c r="Z24" s="37"/>
      <c r="AA24" s="40"/>
      <c r="AB24" s="40"/>
    </row>
    <row r="25" spans="1:28" ht="16.149999999999999" customHeight="1">
      <c r="A25" s="133" t="s">
        <v>27</v>
      </c>
      <c r="B25" s="49" t="s">
        <v>41</v>
      </c>
      <c r="C25" s="37">
        <v>2018</v>
      </c>
      <c r="D25" s="37">
        <v>2018</v>
      </c>
      <c r="E25" s="37" t="s">
        <v>25</v>
      </c>
      <c r="F25" s="14" t="s">
        <v>9</v>
      </c>
      <c r="G25" s="10">
        <f>H25+I25+J25+K25+L25+M25+P25</f>
        <v>3157894.74</v>
      </c>
      <c r="H25" s="11">
        <f t="shared" ref="H25:L25" si="11">H26+H29</f>
        <v>3157894.74</v>
      </c>
      <c r="I25" s="21">
        <f t="shared" si="11"/>
        <v>0</v>
      </c>
      <c r="J25" s="11">
        <f t="shared" si="11"/>
        <v>0</v>
      </c>
      <c r="K25" s="21">
        <f t="shared" si="11"/>
        <v>0</v>
      </c>
      <c r="L25" s="21">
        <f t="shared" si="11"/>
        <v>0</v>
      </c>
      <c r="M25" s="21">
        <f t="shared" ref="M25:P25" si="12">M26+M29</f>
        <v>0</v>
      </c>
      <c r="N25" s="21">
        <f t="shared" ref="N25:O25" si="13">N26+N29</f>
        <v>0</v>
      </c>
      <c r="O25" s="21">
        <f t="shared" si="13"/>
        <v>0</v>
      </c>
      <c r="P25" s="21">
        <f t="shared" si="12"/>
        <v>0</v>
      </c>
      <c r="Q25" s="40" t="s">
        <v>52</v>
      </c>
      <c r="R25" s="41" t="s">
        <v>48</v>
      </c>
      <c r="S25" s="41">
        <v>3</v>
      </c>
      <c r="T25" s="83">
        <v>3</v>
      </c>
      <c r="U25" s="86"/>
      <c r="V25" s="86"/>
      <c r="W25" s="86"/>
      <c r="X25" s="83"/>
      <c r="Y25" s="86"/>
      <c r="Z25" s="83"/>
      <c r="AA25" s="86"/>
      <c r="AB25" s="86"/>
    </row>
    <row r="26" spans="1:28" ht="45">
      <c r="A26" s="133"/>
      <c r="B26" s="50"/>
      <c r="C26" s="37"/>
      <c r="D26" s="37"/>
      <c r="E26" s="37"/>
      <c r="F26" s="14" t="s">
        <v>10</v>
      </c>
      <c r="G26" s="10">
        <f t="shared" ref="G26:G29" si="14">H26+I26+J26+K26+L26+M26+P26</f>
        <v>3157894.74</v>
      </c>
      <c r="H26" s="11">
        <f t="shared" ref="H26:L26" si="15">H27+H28</f>
        <v>3157894.74</v>
      </c>
      <c r="I26" s="21">
        <f t="shared" si="15"/>
        <v>0</v>
      </c>
      <c r="J26" s="11">
        <f t="shared" si="15"/>
        <v>0</v>
      </c>
      <c r="K26" s="21">
        <f t="shared" si="15"/>
        <v>0</v>
      </c>
      <c r="L26" s="21">
        <f t="shared" si="15"/>
        <v>0</v>
      </c>
      <c r="M26" s="21">
        <f t="shared" ref="M26:P26" si="16">M27+M28</f>
        <v>0</v>
      </c>
      <c r="N26" s="21">
        <f t="shared" ref="N26:O26" si="17">N27+N28</f>
        <v>0</v>
      </c>
      <c r="O26" s="21">
        <f t="shared" si="17"/>
        <v>0</v>
      </c>
      <c r="P26" s="21">
        <f t="shared" si="16"/>
        <v>0</v>
      </c>
      <c r="Q26" s="36"/>
      <c r="R26" s="41"/>
      <c r="S26" s="41"/>
      <c r="T26" s="84"/>
      <c r="U26" s="87"/>
      <c r="V26" s="87"/>
      <c r="W26" s="87"/>
      <c r="X26" s="84"/>
      <c r="Y26" s="87"/>
      <c r="Z26" s="84"/>
      <c r="AA26" s="87"/>
      <c r="AB26" s="87"/>
    </row>
    <row r="27" spans="1:28" ht="49.15" customHeight="1">
      <c r="A27" s="133"/>
      <c r="B27" s="50"/>
      <c r="C27" s="37"/>
      <c r="D27" s="37"/>
      <c r="E27" s="37"/>
      <c r="F27" s="14" t="s">
        <v>11</v>
      </c>
      <c r="G27" s="10">
        <f t="shared" si="14"/>
        <v>157894.74</v>
      </c>
      <c r="H27" s="10">
        <v>157894.74</v>
      </c>
      <c r="I27" s="1">
        <v>0</v>
      </c>
      <c r="J27" s="10">
        <v>0</v>
      </c>
      <c r="K27" s="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36"/>
      <c r="R27" s="41"/>
      <c r="S27" s="41"/>
      <c r="T27" s="84"/>
      <c r="U27" s="87"/>
      <c r="V27" s="87"/>
      <c r="W27" s="87"/>
      <c r="X27" s="84"/>
      <c r="Y27" s="87"/>
      <c r="Z27" s="84"/>
      <c r="AA27" s="87"/>
      <c r="AB27" s="87"/>
    </row>
    <row r="28" spans="1:28" ht="30">
      <c r="A28" s="133"/>
      <c r="B28" s="50"/>
      <c r="C28" s="37"/>
      <c r="D28" s="37"/>
      <c r="E28" s="37"/>
      <c r="F28" s="14" t="s">
        <v>20</v>
      </c>
      <c r="G28" s="10">
        <f t="shared" si="14"/>
        <v>3000000</v>
      </c>
      <c r="H28" s="11">
        <v>3000000</v>
      </c>
      <c r="I28" s="21">
        <v>0</v>
      </c>
      <c r="J28" s="1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36"/>
      <c r="R28" s="41"/>
      <c r="S28" s="41"/>
      <c r="T28" s="84"/>
      <c r="U28" s="87"/>
      <c r="V28" s="87"/>
      <c r="W28" s="87"/>
      <c r="X28" s="84"/>
      <c r="Y28" s="87"/>
      <c r="Z28" s="84"/>
      <c r="AA28" s="87"/>
      <c r="AB28" s="87"/>
    </row>
    <row r="29" spans="1:28" ht="161.25" customHeight="1">
      <c r="A29" s="133"/>
      <c r="B29" s="51"/>
      <c r="C29" s="37"/>
      <c r="D29" s="37"/>
      <c r="E29" s="37"/>
      <c r="F29" s="14" t="s">
        <v>24</v>
      </c>
      <c r="G29" s="10">
        <f t="shared" si="14"/>
        <v>0</v>
      </c>
      <c r="H29" s="11">
        <v>0</v>
      </c>
      <c r="I29" s="21">
        <v>0</v>
      </c>
      <c r="J29" s="1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36"/>
      <c r="R29" s="41"/>
      <c r="S29" s="41"/>
      <c r="T29" s="85"/>
      <c r="U29" s="88"/>
      <c r="V29" s="88"/>
      <c r="W29" s="88"/>
      <c r="X29" s="85"/>
      <c r="Y29" s="88"/>
      <c r="Z29" s="85"/>
      <c r="AA29" s="88"/>
      <c r="AB29" s="88"/>
    </row>
    <row r="30" spans="1:28">
      <c r="A30" s="119" t="s">
        <v>28</v>
      </c>
      <c r="B30" s="49" t="s">
        <v>35</v>
      </c>
      <c r="C30" s="49">
        <v>2018</v>
      </c>
      <c r="D30" s="49">
        <v>2019</v>
      </c>
      <c r="E30" s="37" t="s">
        <v>25</v>
      </c>
      <c r="F30" s="14" t="s">
        <v>9</v>
      </c>
      <c r="G30" s="10">
        <f>G31</f>
        <v>7716428.3600000003</v>
      </c>
      <c r="H30" s="10">
        <f t="shared" ref="H30:P30" si="18">H31</f>
        <v>7368421.0599999996</v>
      </c>
      <c r="I30" s="1">
        <f t="shared" si="18"/>
        <v>348007.3</v>
      </c>
      <c r="J30" s="10">
        <f t="shared" si="18"/>
        <v>0</v>
      </c>
      <c r="K30" s="1">
        <f t="shared" si="18"/>
        <v>0</v>
      </c>
      <c r="L30" s="1">
        <f t="shared" si="18"/>
        <v>0</v>
      </c>
      <c r="M30" s="1">
        <f t="shared" si="18"/>
        <v>0</v>
      </c>
      <c r="N30" s="1">
        <f t="shared" si="18"/>
        <v>0</v>
      </c>
      <c r="O30" s="1">
        <f t="shared" si="18"/>
        <v>0</v>
      </c>
      <c r="P30" s="1">
        <f t="shared" si="18"/>
        <v>0</v>
      </c>
      <c r="Q30" s="40" t="s">
        <v>59</v>
      </c>
      <c r="R30" s="41" t="s">
        <v>18</v>
      </c>
      <c r="S30" s="41">
        <v>22</v>
      </c>
      <c r="T30" s="83">
        <v>12</v>
      </c>
      <c r="U30" s="86">
        <v>10</v>
      </c>
      <c r="V30" s="86"/>
      <c r="W30" s="86"/>
      <c r="X30" s="83"/>
      <c r="Y30" s="86"/>
      <c r="Z30" s="83"/>
      <c r="AA30" s="86"/>
      <c r="AB30" s="86"/>
    </row>
    <row r="31" spans="1:28" ht="45">
      <c r="A31" s="124"/>
      <c r="B31" s="50"/>
      <c r="C31" s="50"/>
      <c r="D31" s="50"/>
      <c r="E31" s="37"/>
      <c r="F31" s="14" t="s">
        <v>10</v>
      </c>
      <c r="G31" s="10">
        <f>G32+G33</f>
        <v>7716428.3600000003</v>
      </c>
      <c r="H31" s="10">
        <f>H32+H33</f>
        <v>7368421.0599999996</v>
      </c>
      <c r="I31" s="1">
        <f t="shared" ref="I31:P31" si="19">I32</f>
        <v>348007.3</v>
      </c>
      <c r="J31" s="10">
        <f t="shared" si="19"/>
        <v>0</v>
      </c>
      <c r="K31" s="1">
        <f t="shared" si="19"/>
        <v>0</v>
      </c>
      <c r="L31" s="1">
        <f t="shared" si="19"/>
        <v>0</v>
      </c>
      <c r="M31" s="1">
        <f t="shared" si="19"/>
        <v>0</v>
      </c>
      <c r="N31" s="1">
        <f t="shared" si="19"/>
        <v>0</v>
      </c>
      <c r="O31" s="1">
        <f t="shared" si="19"/>
        <v>0</v>
      </c>
      <c r="P31" s="1">
        <f t="shared" si="19"/>
        <v>0</v>
      </c>
      <c r="Q31" s="36"/>
      <c r="R31" s="41"/>
      <c r="S31" s="41"/>
      <c r="T31" s="84"/>
      <c r="U31" s="87"/>
      <c r="V31" s="87"/>
      <c r="W31" s="87"/>
      <c r="X31" s="84"/>
      <c r="Y31" s="87"/>
      <c r="Z31" s="84"/>
      <c r="AA31" s="87"/>
      <c r="AB31" s="87"/>
    </row>
    <row r="32" spans="1:28" ht="45">
      <c r="A32" s="124"/>
      <c r="B32" s="50"/>
      <c r="C32" s="50"/>
      <c r="D32" s="50"/>
      <c r="E32" s="37"/>
      <c r="F32" s="14" t="s">
        <v>11</v>
      </c>
      <c r="G32" s="10">
        <f>H32+I32+J32+K32+L32</f>
        <v>716428.36</v>
      </c>
      <c r="H32" s="10">
        <v>368421.06</v>
      </c>
      <c r="I32" s="1">
        <v>348007.3</v>
      </c>
      <c r="J32" s="10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36"/>
      <c r="R32" s="41"/>
      <c r="S32" s="41"/>
      <c r="T32" s="84"/>
      <c r="U32" s="87"/>
      <c r="V32" s="87"/>
      <c r="W32" s="87"/>
      <c r="X32" s="84"/>
      <c r="Y32" s="87"/>
      <c r="Z32" s="84"/>
      <c r="AA32" s="87"/>
      <c r="AB32" s="87"/>
    </row>
    <row r="33" spans="1:28" ht="72.75" customHeight="1">
      <c r="A33" s="124"/>
      <c r="B33" s="50"/>
      <c r="C33" s="50"/>
      <c r="D33" s="50"/>
      <c r="E33" s="37"/>
      <c r="F33" s="14" t="s">
        <v>20</v>
      </c>
      <c r="G33" s="10">
        <f t="shared" ref="G33:G34" si="20">H33+I33+J33+K33+L33</f>
        <v>7000000</v>
      </c>
      <c r="H33" s="10">
        <v>7000000</v>
      </c>
      <c r="I33" s="1">
        <v>0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36"/>
      <c r="R33" s="41"/>
      <c r="S33" s="41"/>
      <c r="T33" s="84"/>
      <c r="U33" s="87"/>
      <c r="V33" s="87"/>
      <c r="W33" s="87"/>
      <c r="X33" s="84"/>
      <c r="Y33" s="87"/>
      <c r="Z33" s="84"/>
      <c r="AA33" s="87"/>
      <c r="AB33" s="87"/>
    </row>
    <row r="34" spans="1:28" ht="21.75" customHeight="1">
      <c r="A34" s="125"/>
      <c r="B34" s="51"/>
      <c r="C34" s="51"/>
      <c r="D34" s="51"/>
      <c r="E34" s="37"/>
      <c r="F34" s="14" t="s">
        <v>24</v>
      </c>
      <c r="G34" s="10">
        <f t="shared" si="20"/>
        <v>0</v>
      </c>
      <c r="H34" s="10">
        <v>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36"/>
      <c r="R34" s="41"/>
      <c r="S34" s="41"/>
      <c r="T34" s="85"/>
      <c r="U34" s="88"/>
      <c r="V34" s="88"/>
      <c r="W34" s="88"/>
      <c r="X34" s="85"/>
      <c r="Y34" s="88"/>
      <c r="Z34" s="85"/>
      <c r="AA34" s="88"/>
      <c r="AB34" s="88"/>
    </row>
    <row r="35" spans="1:28">
      <c r="A35" s="70" t="s">
        <v>14</v>
      </c>
      <c r="B35" s="71"/>
      <c r="C35" s="71"/>
      <c r="D35" s="71"/>
      <c r="E35" s="72"/>
      <c r="F35" s="14" t="s">
        <v>9</v>
      </c>
      <c r="G35" s="10">
        <f>G20</f>
        <v>10874323.100000001</v>
      </c>
      <c r="H35" s="10">
        <f t="shared" ref="H35:L35" si="21">H20</f>
        <v>10526315.800000001</v>
      </c>
      <c r="I35" s="1">
        <f t="shared" si="21"/>
        <v>348007.3</v>
      </c>
      <c r="J35" s="10">
        <f t="shared" si="21"/>
        <v>0</v>
      </c>
      <c r="K35" s="1">
        <f t="shared" si="21"/>
        <v>0</v>
      </c>
      <c r="L35" s="1">
        <f t="shared" si="21"/>
        <v>0</v>
      </c>
      <c r="M35" s="1">
        <f t="shared" ref="M35:P35" si="22">M20</f>
        <v>0</v>
      </c>
      <c r="N35" s="1">
        <f t="shared" ref="N35:O35" si="23">N20</f>
        <v>0</v>
      </c>
      <c r="O35" s="1">
        <f t="shared" si="23"/>
        <v>0</v>
      </c>
      <c r="P35" s="1">
        <f t="shared" si="22"/>
        <v>0</v>
      </c>
      <c r="Q35" s="40" t="s">
        <v>26</v>
      </c>
      <c r="R35" s="37" t="s">
        <v>26</v>
      </c>
      <c r="S35" s="37" t="s">
        <v>26</v>
      </c>
      <c r="T35" s="37" t="s">
        <v>26</v>
      </c>
      <c r="U35" s="40" t="s">
        <v>26</v>
      </c>
      <c r="V35" s="40" t="s">
        <v>26</v>
      </c>
      <c r="W35" s="40" t="s">
        <v>26</v>
      </c>
      <c r="X35" s="37" t="s">
        <v>26</v>
      </c>
      <c r="Y35" s="40" t="s">
        <v>26</v>
      </c>
      <c r="Z35" s="37" t="s">
        <v>26</v>
      </c>
      <c r="AA35" s="40" t="s">
        <v>26</v>
      </c>
      <c r="AB35" s="40" t="s">
        <v>26</v>
      </c>
    </row>
    <row r="36" spans="1:28" ht="45">
      <c r="A36" s="73"/>
      <c r="B36" s="74"/>
      <c r="C36" s="74"/>
      <c r="D36" s="74"/>
      <c r="E36" s="75"/>
      <c r="F36" s="14" t="s">
        <v>10</v>
      </c>
      <c r="G36" s="10">
        <f t="shared" ref="G36:L39" si="24">G21</f>
        <v>10874323.100000001</v>
      </c>
      <c r="H36" s="10">
        <f t="shared" si="24"/>
        <v>10526315.800000001</v>
      </c>
      <c r="I36" s="1">
        <f t="shared" si="24"/>
        <v>348007.3</v>
      </c>
      <c r="J36" s="10">
        <f t="shared" si="24"/>
        <v>0</v>
      </c>
      <c r="K36" s="1">
        <f t="shared" si="24"/>
        <v>0</v>
      </c>
      <c r="L36" s="1">
        <f t="shared" si="24"/>
        <v>0</v>
      </c>
      <c r="M36" s="1">
        <f t="shared" ref="M36:P36" si="25">M21</f>
        <v>0</v>
      </c>
      <c r="N36" s="1">
        <f t="shared" ref="N36:O36" si="26">N21</f>
        <v>0</v>
      </c>
      <c r="O36" s="1">
        <f t="shared" si="26"/>
        <v>0</v>
      </c>
      <c r="P36" s="1">
        <f t="shared" si="25"/>
        <v>0</v>
      </c>
      <c r="Q36" s="36"/>
      <c r="R36" s="41"/>
      <c r="S36" s="41"/>
      <c r="T36" s="41"/>
      <c r="U36" s="36"/>
      <c r="V36" s="36"/>
      <c r="W36" s="36"/>
      <c r="X36" s="41"/>
      <c r="Y36" s="36"/>
      <c r="Z36" s="41"/>
      <c r="AA36" s="36"/>
      <c r="AB36" s="36"/>
    </row>
    <row r="37" spans="1:28" ht="45">
      <c r="A37" s="73"/>
      <c r="B37" s="74"/>
      <c r="C37" s="74"/>
      <c r="D37" s="74"/>
      <c r="E37" s="75"/>
      <c r="F37" s="14" t="s">
        <v>11</v>
      </c>
      <c r="G37" s="10">
        <f t="shared" si="24"/>
        <v>874323.10000000009</v>
      </c>
      <c r="H37" s="10">
        <f t="shared" si="24"/>
        <v>526315.80000000005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P37" si="27">M22</f>
        <v>0</v>
      </c>
      <c r="N37" s="1">
        <f t="shared" ref="N37:O37" si="28">N22</f>
        <v>0</v>
      </c>
      <c r="O37" s="1">
        <f t="shared" si="28"/>
        <v>0</v>
      </c>
      <c r="P37" s="1">
        <f t="shared" si="27"/>
        <v>0</v>
      </c>
      <c r="Q37" s="36"/>
      <c r="R37" s="41"/>
      <c r="S37" s="41"/>
      <c r="T37" s="41"/>
      <c r="U37" s="36"/>
      <c r="V37" s="36"/>
      <c r="W37" s="36"/>
      <c r="X37" s="41"/>
      <c r="Y37" s="36"/>
      <c r="Z37" s="41"/>
      <c r="AA37" s="36"/>
      <c r="AB37" s="36"/>
    </row>
    <row r="38" spans="1:28" ht="30">
      <c r="A38" s="73"/>
      <c r="B38" s="74"/>
      <c r="C38" s="74"/>
      <c r="D38" s="74"/>
      <c r="E38" s="75"/>
      <c r="F38" s="14" t="s">
        <v>20</v>
      </c>
      <c r="G38" s="10">
        <f t="shared" si="24"/>
        <v>10000000</v>
      </c>
      <c r="H38" s="10">
        <f t="shared" si="24"/>
        <v>10000000</v>
      </c>
      <c r="I38" s="1">
        <f t="shared" si="24"/>
        <v>0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P38" si="29">M23</f>
        <v>0</v>
      </c>
      <c r="N38" s="1">
        <f t="shared" ref="N38:O38" si="30">N23</f>
        <v>0</v>
      </c>
      <c r="O38" s="1">
        <f t="shared" si="30"/>
        <v>0</v>
      </c>
      <c r="P38" s="1">
        <f t="shared" si="29"/>
        <v>0</v>
      </c>
      <c r="Q38" s="36"/>
      <c r="R38" s="41"/>
      <c r="S38" s="41"/>
      <c r="T38" s="41"/>
      <c r="U38" s="36"/>
      <c r="V38" s="36"/>
      <c r="W38" s="36"/>
      <c r="X38" s="41"/>
      <c r="Y38" s="36"/>
      <c r="Z38" s="41"/>
      <c r="AA38" s="36"/>
      <c r="AB38" s="36"/>
    </row>
    <row r="39" spans="1:28">
      <c r="A39" s="76"/>
      <c r="B39" s="77"/>
      <c r="C39" s="77"/>
      <c r="D39" s="77"/>
      <c r="E39" s="78"/>
      <c r="F39" s="14" t="s">
        <v>24</v>
      </c>
      <c r="G39" s="10">
        <f t="shared" si="24"/>
        <v>0</v>
      </c>
      <c r="H39" s="10">
        <f t="shared" si="24"/>
        <v>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P39" si="31">M24</f>
        <v>0</v>
      </c>
      <c r="N39" s="1">
        <f t="shared" ref="N39:O39" si="32">N24</f>
        <v>0</v>
      </c>
      <c r="O39" s="1">
        <f t="shared" si="32"/>
        <v>0</v>
      </c>
      <c r="P39" s="1">
        <f t="shared" si="31"/>
        <v>0</v>
      </c>
      <c r="Q39" s="36"/>
      <c r="R39" s="41"/>
      <c r="S39" s="41"/>
      <c r="T39" s="41"/>
      <c r="U39" s="36"/>
      <c r="V39" s="36"/>
      <c r="W39" s="36"/>
      <c r="X39" s="41"/>
      <c r="Y39" s="36"/>
      <c r="Z39" s="41"/>
      <c r="AA39" s="36"/>
      <c r="AB39" s="36"/>
    </row>
    <row r="40" spans="1:28" ht="15" customHeight="1">
      <c r="A40" s="80" t="s">
        <v>42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2"/>
    </row>
    <row r="41" spans="1:28" ht="15" customHeight="1">
      <c r="A41" s="80" t="s">
        <v>43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2"/>
    </row>
    <row r="42" spans="1:28" ht="15" customHeight="1">
      <c r="A42" s="80" t="s">
        <v>44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2"/>
    </row>
    <row r="43" spans="1:28" ht="16.149999999999999" customHeight="1">
      <c r="A43" s="79" t="s">
        <v>13</v>
      </c>
      <c r="B43" s="122" t="s">
        <v>45</v>
      </c>
      <c r="C43" s="37">
        <v>2018</v>
      </c>
      <c r="D43" s="37">
        <v>2025</v>
      </c>
      <c r="E43" s="37" t="s">
        <v>25</v>
      </c>
      <c r="F43" s="14" t="s">
        <v>9</v>
      </c>
      <c r="G43" s="10">
        <f>G44</f>
        <v>28038158.170000002</v>
      </c>
      <c r="H43" s="10">
        <f t="shared" ref="H43:P43" si="33">H44</f>
        <v>21052631.579999998</v>
      </c>
      <c r="I43" s="1">
        <f t="shared" si="33"/>
        <v>0</v>
      </c>
      <c r="J43" s="10">
        <f t="shared" si="33"/>
        <v>271826.86</v>
      </c>
      <c r="K43" s="1">
        <f t="shared" si="33"/>
        <v>301065.56</v>
      </c>
      <c r="L43" s="1">
        <f t="shared" si="33"/>
        <v>1948360</v>
      </c>
      <c r="M43" s="1">
        <f t="shared" si="33"/>
        <v>2826274.17</v>
      </c>
      <c r="N43" s="1">
        <f t="shared" si="33"/>
        <v>16001761</v>
      </c>
      <c r="O43" s="1">
        <f t="shared" si="33"/>
        <v>1127000</v>
      </c>
      <c r="P43" s="1">
        <f t="shared" si="33"/>
        <v>227000</v>
      </c>
      <c r="Q43" s="40" t="s">
        <v>26</v>
      </c>
      <c r="R43" s="37" t="s">
        <v>26</v>
      </c>
      <c r="S43" s="37" t="s">
        <v>26</v>
      </c>
      <c r="T43" s="37" t="s">
        <v>26</v>
      </c>
      <c r="U43" s="40" t="s">
        <v>26</v>
      </c>
      <c r="V43" s="40" t="s">
        <v>26</v>
      </c>
      <c r="W43" s="40" t="s">
        <v>26</v>
      </c>
      <c r="X43" s="37" t="s">
        <v>26</v>
      </c>
      <c r="Y43" s="40" t="s">
        <v>26</v>
      </c>
      <c r="Z43" s="37" t="s">
        <v>26</v>
      </c>
      <c r="AA43" s="40" t="s">
        <v>26</v>
      </c>
      <c r="AB43" s="40" t="s">
        <v>26</v>
      </c>
    </row>
    <row r="44" spans="1:28" ht="45">
      <c r="A44" s="79"/>
      <c r="B44" s="122"/>
      <c r="C44" s="37"/>
      <c r="D44" s="37"/>
      <c r="E44" s="37"/>
      <c r="F44" s="14" t="s">
        <v>10</v>
      </c>
      <c r="G44" s="10">
        <f>G45+G46</f>
        <v>28038158.170000002</v>
      </c>
      <c r="H44" s="10">
        <f t="shared" ref="H44:L44" si="34">H45+H46</f>
        <v>21052631.579999998</v>
      </c>
      <c r="I44" s="1">
        <f t="shared" si="34"/>
        <v>0</v>
      </c>
      <c r="J44" s="10">
        <f t="shared" si="34"/>
        <v>271826.86</v>
      </c>
      <c r="K44" s="1">
        <f t="shared" si="34"/>
        <v>301065.56</v>
      </c>
      <c r="L44" s="1">
        <f t="shared" si="34"/>
        <v>1948360</v>
      </c>
      <c r="M44" s="1">
        <f t="shared" ref="M44:P44" si="35">M45+M46</f>
        <v>2826274.17</v>
      </c>
      <c r="N44" s="1">
        <f t="shared" ref="N44:O44" si="36">N45+N46</f>
        <v>16001761</v>
      </c>
      <c r="O44" s="1">
        <f t="shared" si="36"/>
        <v>1127000</v>
      </c>
      <c r="P44" s="1">
        <f t="shared" si="35"/>
        <v>227000</v>
      </c>
      <c r="Q44" s="36"/>
      <c r="R44" s="41"/>
      <c r="S44" s="41"/>
      <c r="T44" s="41"/>
      <c r="U44" s="36"/>
      <c r="V44" s="36"/>
      <c r="W44" s="36"/>
      <c r="X44" s="41"/>
      <c r="Y44" s="36"/>
      <c r="Z44" s="41"/>
      <c r="AA44" s="36"/>
      <c r="AB44" s="36"/>
    </row>
    <row r="45" spans="1:28" ht="49.15" customHeight="1">
      <c r="A45" s="79"/>
      <c r="B45" s="122"/>
      <c r="C45" s="37"/>
      <c r="D45" s="37"/>
      <c r="E45" s="37"/>
      <c r="F45" s="14" t="s">
        <v>11</v>
      </c>
      <c r="G45" s="10">
        <f>G50+G60+G65</f>
        <v>8038158.1699999999</v>
      </c>
      <c r="H45" s="10">
        <f t="shared" ref="G45:P47" si="37">H50+H60+H65</f>
        <v>1052631.58</v>
      </c>
      <c r="I45" s="1">
        <f t="shared" si="37"/>
        <v>0</v>
      </c>
      <c r="J45" s="10">
        <f t="shared" si="37"/>
        <v>271826.86</v>
      </c>
      <c r="K45" s="1">
        <f t="shared" si="37"/>
        <v>301065.56</v>
      </c>
      <c r="L45" s="1">
        <f t="shared" si="37"/>
        <v>1948360</v>
      </c>
      <c r="M45" s="1">
        <f t="shared" si="37"/>
        <v>2826274.17</v>
      </c>
      <c r="N45" s="1">
        <f t="shared" ref="N45:O45" si="38">N50+N60+N65</f>
        <v>16001761</v>
      </c>
      <c r="O45" s="1">
        <f t="shared" si="38"/>
        <v>1127000</v>
      </c>
      <c r="P45" s="1">
        <f t="shared" si="37"/>
        <v>227000</v>
      </c>
      <c r="Q45" s="36"/>
      <c r="R45" s="41"/>
      <c r="S45" s="41"/>
      <c r="T45" s="41"/>
      <c r="U45" s="36"/>
      <c r="V45" s="36"/>
      <c r="W45" s="36"/>
      <c r="X45" s="41"/>
      <c r="Y45" s="36"/>
      <c r="Z45" s="41"/>
      <c r="AA45" s="36"/>
      <c r="AB45" s="36"/>
    </row>
    <row r="46" spans="1:28" ht="30">
      <c r="A46" s="79"/>
      <c r="B46" s="122"/>
      <c r="C46" s="37"/>
      <c r="D46" s="37"/>
      <c r="E46" s="37"/>
      <c r="F46" s="14" t="s">
        <v>20</v>
      </c>
      <c r="G46" s="10">
        <f t="shared" si="37"/>
        <v>20000000</v>
      </c>
      <c r="H46" s="10">
        <f t="shared" si="37"/>
        <v>20000000</v>
      </c>
      <c r="I46" s="1">
        <f t="shared" si="37"/>
        <v>0</v>
      </c>
      <c r="J46" s="10">
        <f t="shared" si="37"/>
        <v>0</v>
      </c>
      <c r="K46" s="1">
        <f t="shared" si="37"/>
        <v>0</v>
      </c>
      <c r="L46" s="1">
        <f t="shared" si="37"/>
        <v>0</v>
      </c>
      <c r="M46" s="1">
        <f t="shared" si="37"/>
        <v>0</v>
      </c>
      <c r="N46" s="1">
        <f t="shared" ref="N46:O46" si="39">N51+N61+N66</f>
        <v>0</v>
      </c>
      <c r="O46" s="1">
        <f t="shared" si="39"/>
        <v>0</v>
      </c>
      <c r="P46" s="1">
        <f t="shared" si="37"/>
        <v>0</v>
      </c>
      <c r="Q46" s="36"/>
      <c r="R46" s="41"/>
      <c r="S46" s="41"/>
      <c r="T46" s="41"/>
      <c r="U46" s="36"/>
      <c r="V46" s="36"/>
      <c r="W46" s="36"/>
      <c r="X46" s="41"/>
      <c r="Y46" s="36"/>
      <c r="Z46" s="41"/>
      <c r="AA46" s="36"/>
      <c r="AB46" s="36"/>
    </row>
    <row r="47" spans="1:28">
      <c r="A47" s="79"/>
      <c r="B47" s="122"/>
      <c r="C47" s="37"/>
      <c r="D47" s="37"/>
      <c r="E47" s="37"/>
      <c r="F47" s="14" t="s">
        <v>24</v>
      </c>
      <c r="G47" s="10">
        <f t="shared" si="37"/>
        <v>0</v>
      </c>
      <c r="H47" s="10">
        <f t="shared" si="37"/>
        <v>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 t="shared" ref="N47:O47" si="40">N52+N62+N67</f>
        <v>0</v>
      </c>
      <c r="O47" s="1">
        <f t="shared" si="40"/>
        <v>0</v>
      </c>
      <c r="P47" s="1">
        <f t="shared" si="37"/>
        <v>0</v>
      </c>
      <c r="Q47" s="36"/>
      <c r="R47" s="41"/>
      <c r="S47" s="41"/>
      <c r="T47" s="41"/>
      <c r="U47" s="36"/>
      <c r="V47" s="36"/>
      <c r="W47" s="36"/>
      <c r="X47" s="41"/>
      <c r="Y47" s="36"/>
      <c r="Z47" s="41"/>
      <c r="AA47" s="36"/>
      <c r="AB47" s="36"/>
    </row>
    <row r="48" spans="1:28" ht="15.75" hidden="1" customHeight="1">
      <c r="A48" s="127" t="s">
        <v>29</v>
      </c>
      <c r="B48" s="49" t="s">
        <v>46</v>
      </c>
      <c r="C48" s="49">
        <v>2018</v>
      </c>
      <c r="D48" s="49">
        <v>2024</v>
      </c>
      <c r="E48" s="49" t="s">
        <v>25</v>
      </c>
      <c r="F48" s="14" t="s">
        <v>9</v>
      </c>
      <c r="G48" s="10">
        <f>H48+I48+J48+K48+L48+M48+P48</f>
        <v>0</v>
      </c>
      <c r="H48" s="11">
        <f t="shared" ref="H48:P48" si="41">H49</f>
        <v>0</v>
      </c>
      <c r="I48" s="21">
        <f t="shared" si="41"/>
        <v>0</v>
      </c>
      <c r="J48" s="11">
        <f t="shared" si="41"/>
        <v>0</v>
      </c>
      <c r="K48" s="21">
        <f t="shared" si="41"/>
        <v>0</v>
      </c>
      <c r="L48" s="21">
        <f t="shared" si="41"/>
        <v>0</v>
      </c>
      <c r="M48" s="21">
        <f t="shared" si="41"/>
        <v>0</v>
      </c>
      <c r="N48" s="21">
        <f t="shared" si="41"/>
        <v>0</v>
      </c>
      <c r="O48" s="21">
        <f t="shared" si="41"/>
        <v>0</v>
      </c>
      <c r="P48" s="21">
        <f t="shared" si="41"/>
        <v>0</v>
      </c>
      <c r="Q48" s="52" t="s">
        <v>50</v>
      </c>
      <c r="R48" s="49" t="s">
        <v>60</v>
      </c>
      <c r="S48" s="67" t="s">
        <v>63</v>
      </c>
      <c r="T48" s="55"/>
      <c r="U48" s="61"/>
      <c r="V48" s="61"/>
      <c r="W48" s="61"/>
      <c r="X48" s="55"/>
      <c r="Y48" s="61"/>
      <c r="Z48" s="55">
        <v>15</v>
      </c>
      <c r="AA48" s="61">
        <v>15</v>
      </c>
      <c r="AB48" s="61">
        <v>15</v>
      </c>
    </row>
    <row r="49" spans="1:28" ht="45" hidden="1">
      <c r="A49" s="128"/>
      <c r="B49" s="50"/>
      <c r="C49" s="50"/>
      <c r="D49" s="50"/>
      <c r="E49" s="50"/>
      <c r="F49" s="14" t="s">
        <v>10</v>
      </c>
      <c r="G49" s="10">
        <f t="shared" ref="G49:G67" si="42">H49+I49+J49+K49+L49+M49+P49</f>
        <v>0</v>
      </c>
      <c r="H49" s="11">
        <f>H50+H51</f>
        <v>0</v>
      </c>
      <c r="I49" s="21">
        <f t="shared" ref="I49:L49" si="43">I50+I51</f>
        <v>0</v>
      </c>
      <c r="J49" s="11">
        <f t="shared" si="43"/>
        <v>0</v>
      </c>
      <c r="K49" s="21">
        <f t="shared" si="43"/>
        <v>0</v>
      </c>
      <c r="L49" s="21">
        <f t="shared" si="43"/>
        <v>0</v>
      </c>
      <c r="M49" s="21">
        <f t="shared" ref="M49:P49" si="44">M50+M51</f>
        <v>0</v>
      </c>
      <c r="N49" s="21">
        <f t="shared" ref="N49:O49" si="45">N50+N51</f>
        <v>0</v>
      </c>
      <c r="O49" s="21">
        <f t="shared" si="45"/>
        <v>0</v>
      </c>
      <c r="P49" s="21">
        <f t="shared" si="44"/>
        <v>0</v>
      </c>
      <c r="Q49" s="53"/>
      <c r="R49" s="50"/>
      <c r="S49" s="68"/>
      <c r="T49" s="56"/>
      <c r="U49" s="62"/>
      <c r="V49" s="62"/>
      <c r="W49" s="62"/>
      <c r="X49" s="56"/>
      <c r="Y49" s="62"/>
      <c r="Z49" s="56"/>
      <c r="AA49" s="62"/>
      <c r="AB49" s="62"/>
    </row>
    <row r="50" spans="1:28" ht="50.25" hidden="1" customHeight="1">
      <c r="A50" s="128"/>
      <c r="B50" s="50"/>
      <c r="C50" s="50"/>
      <c r="D50" s="50"/>
      <c r="E50" s="50"/>
      <c r="F50" s="14" t="s">
        <v>11</v>
      </c>
      <c r="G50" s="10">
        <f t="shared" si="42"/>
        <v>0</v>
      </c>
      <c r="H50" s="10">
        <v>0</v>
      </c>
      <c r="I50" s="1">
        <v>0</v>
      </c>
      <c r="J50" s="10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53"/>
      <c r="R50" s="50"/>
      <c r="S50" s="68"/>
      <c r="T50" s="56"/>
      <c r="U50" s="62"/>
      <c r="V50" s="62"/>
      <c r="W50" s="62"/>
      <c r="X50" s="56"/>
      <c r="Y50" s="62"/>
      <c r="Z50" s="56"/>
      <c r="AA50" s="62"/>
      <c r="AB50" s="62"/>
    </row>
    <row r="51" spans="1:28" ht="30" hidden="1">
      <c r="A51" s="128"/>
      <c r="B51" s="50"/>
      <c r="C51" s="50"/>
      <c r="D51" s="50"/>
      <c r="E51" s="50"/>
      <c r="F51" s="14" t="s">
        <v>20</v>
      </c>
      <c r="G51" s="10">
        <f t="shared" si="42"/>
        <v>0</v>
      </c>
      <c r="H51" s="11">
        <v>0</v>
      </c>
      <c r="I51" s="21">
        <v>0</v>
      </c>
      <c r="J51" s="1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53"/>
      <c r="R51" s="50"/>
      <c r="S51" s="68"/>
      <c r="T51" s="56"/>
      <c r="U51" s="62"/>
      <c r="V51" s="62"/>
      <c r="W51" s="62"/>
      <c r="X51" s="56"/>
      <c r="Y51" s="62"/>
      <c r="Z51" s="56"/>
      <c r="AA51" s="62"/>
      <c r="AB51" s="62"/>
    </row>
    <row r="52" spans="1:28" ht="127.5" hidden="1" customHeight="1">
      <c r="A52" s="129"/>
      <c r="B52" s="51"/>
      <c r="C52" s="51"/>
      <c r="D52" s="51"/>
      <c r="E52" s="51"/>
      <c r="F52" s="14" t="s">
        <v>24</v>
      </c>
      <c r="G52" s="10">
        <f t="shared" si="42"/>
        <v>0</v>
      </c>
      <c r="H52" s="11">
        <v>0</v>
      </c>
      <c r="I52" s="21">
        <v>0</v>
      </c>
      <c r="J52" s="1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54"/>
      <c r="R52" s="51"/>
      <c r="S52" s="69"/>
      <c r="T52" s="57"/>
      <c r="U52" s="63"/>
      <c r="V52" s="63"/>
      <c r="W52" s="63"/>
      <c r="X52" s="57"/>
      <c r="Y52" s="63"/>
      <c r="Z52" s="57"/>
      <c r="AA52" s="63"/>
      <c r="AB52" s="63"/>
    </row>
    <row r="53" spans="1:28" ht="21" hidden="1" customHeight="1">
      <c r="A53" s="83" t="s">
        <v>30</v>
      </c>
      <c r="B53" s="49"/>
      <c r="C53" s="37">
        <v>2018</v>
      </c>
      <c r="D53" s="37">
        <v>2022</v>
      </c>
      <c r="E53" s="37" t="s">
        <v>25</v>
      </c>
      <c r="F53" s="14" t="s">
        <v>9</v>
      </c>
      <c r="G53" s="10">
        <f t="shared" si="42"/>
        <v>0</v>
      </c>
      <c r="H53" s="10">
        <f>H54</f>
        <v>0</v>
      </c>
      <c r="I53" s="1">
        <f t="shared" ref="I53:P53" si="46">I54</f>
        <v>0</v>
      </c>
      <c r="J53" s="10">
        <f t="shared" si="46"/>
        <v>0</v>
      </c>
      <c r="K53" s="1">
        <f t="shared" si="46"/>
        <v>0</v>
      </c>
      <c r="L53" s="1">
        <f t="shared" si="46"/>
        <v>0</v>
      </c>
      <c r="M53" s="1">
        <f t="shared" si="46"/>
        <v>0</v>
      </c>
      <c r="N53" s="1">
        <f t="shared" si="46"/>
        <v>0</v>
      </c>
      <c r="O53" s="1">
        <f t="shared" si="46"/>
        <v>0</v>
      </c>
      <c r="P53" s="1">
        <f t="shared" si="46"/>
        <v>0</v>
      </c>
      <c r="Q53" s="40" t="s">
        <v>31</v>
      </c>
      <c r="R53" s="37" t="s">
        <v>18</v>
      </c>
      <c r="S53" s="42" t="e">
        <f>#REF!+#REF!+T53+U53+V53+W53+X53</f>
        <v>#REF!</v>
      </c>
      <c r="T53" s="37"/>
      <c r="U53" s="40"/>
      <c r="V53" s="40"/>
      <c r="W53" s="40"/>
      <c r="X53" s="37"/>
      <c r="Y53" s="40"/>
      <c r="Z53" s="37"/>
      <c r="AA53" s="40"/>
      <c r="AB53" s="40"/>
    </row>
    <row r="54" spans="1:28" ht="33" hidden="1" customHeight="1">
      <c r="A54" s="84"/>
      <c r="B54" s="50"/>
      <c r="C54" s="37"/>
      <c r="D54" s="37"/>
      <c r="E54" s="37"/>
      <c r="F54" s="14" t="s">
        <v>10</v>
      </c>
      <c r="G54" s="10">
        <f t="shared" si="42"/>
        <v>0</v>
      </c>
      <c r="H54" s="10">
        <f>H55</f>
        <v>0</v>
      </c>
      <c r="I54" s="1">
        <f t="shared" ref="I54:P54" si="47">I55</f>
        <v>0</v>
      </c>
      <c r="J54" s="10">
        <f t="shared" si="47"/>
        <v>0</v>
      </c>
      <c r="K54" s="1">
        <f t="shared" si="47"/>
        <v>0</v>
      </c>
      <c r="L54" s="1">
        <f t="shared" si="47"/>
        <v>0</v>
      </c>
      <c r="M54" s="1">
        <f t="shared" si="47"/>
        <v>0</v>
      </c>
      <c r="N54" s="1">
        <f t="shared" si="47"/>
        <v>0</v>
      </c>
      <c r="O54" s="1">
        <f t="shared" si="47"/>
        <v>0</v>
      </c>
      <c r="P54" s="1">
        <f t="shared" si="47"/>
        <v>0</v>
      </c>
      <c r="Q54" s="36"/>
      <c r="R54" s="41"/>
      <c r="S54" s="42"/>
      <c r="T54" s="41"/>
      <c r="U54" s="36"/>
      <c r="V54" s="36"/>
      <c r="W54" s="36"/>
      <c r="X54" s="41"/>
      <c r="Y54" s="36"/>
      <c r="Z54" s="41"/>
      <c r="AA54" s="36"/>
      <c r="AB54" s="36"/>
    </row>
    <row r="55" spans="1:28" ht="46.5" hidden="1" customHeight="1">
      <c r="A55" s="84"/>
      <c r="B55" s="50"/>
      <c r="C55" s="37"/>
      <c r="D55" s="37"/>
      <c r="E55" s="37"/>
      <c r="F55" s="14" t="s">
        <v>11</v>
      </c>
      <c r="G55" s="10">
        <f t="shared" si="42"/>
        <v>0</v>
      </c>
      <c r="H55" s="10">
        <v>0</v>
      </c>
      <c r="I55" s="1">
        <v>0</v>
      </c>
      <c r="J55" s="10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36"/>
      <c r="R55" s="41"/>
      <c r="S55" s="42"/>
      <c r="T55" s="41"/>
      <c r="U55" s="36"/>
      <c r="V55" s="36"/>
      <c r="W55" s="36"/>
      <c r="X55" s="41"/>
      <c r="Y55" s="36"/>
      <c r="Z55" s="41"/>
      <c r="AA55" s="36"/>
      <c r="AB55" s="36"/>
    </row>
    <row r="56" spans="1:28" ht="33.75" hidden="1" customHeight="1">
      <c r="A56" s="84"/>
      <c r="B56" s="50"/>
      <c r="C56" s="37"/>
      <c r="D56" s="37"/>
      <c r="E56" s="37"/>
      <c r="F56" s="14" t="s">
        <v>20</v>
      </c>
      <c r="G56" s="10">
        <f t="shared" si="42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36"/>
      <c r="R56" s="41"/>
      <c r="S56" s="42"/>
      <c r="T56" s="41"/>
      <c r="U56" s="36"/>
      <c r="V56" s="36"/>
      <c r="W56" s="36"/>
      <c r="X56" s="41"/>
      <c r="Y56" s="36"/>
      <c r="Z56" s="41"/>
      <c r="AA56" s="36"/>
      <c r="AB56" s="36"/>
    </row>
    <row r="57" spans="1:28" ht="21" hidden="1" customHeight="1">
      <c r="A57" s="85"/>
      <c r="B57" s="51"/>
      <c r="C57" s="37"/>
      <c r="D57" s="37"/>
      <c r="E57" s="37"/>
      <c r="F57" s="14" t="s">
        <v>24</v>
      </c>
      <c r="G57" s="10">
        <f t="shared" si="42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36"/>
      <c r="R57" s="41"/>
      <c r="S57" s="42"/>
      <c r="T57" s="41"/>
      <c r="U57" s="36"/>
      <c r="V57" s="36"/>
      <c r="W57" s="36"/>
      <c r="X57" s="41"/>
      <c r="Y57" s="36"/>
      <c r="Z57" s="41"/>
      <c r="AA57" s="36"/>
      <c r="AB57" s="36"/>
    </row>
    <row r="58" spans="1:28" ht="21" customHeight="1">
      <c r="A58" s="119" t="s">
        <v>29</v>
      </c>
      <c r="B58" s="49" t="s">
        <v>47</v>
      </c>
      <c r="C58" s="37">
        <v>2018</v>
      </c>
      <c r="D58" s="37">
        <v>2025</v>
      </c>
      <c r="E58" s="37" t="s">
        <v>25</v>
      </c>
      <c r="F58" s="14" t="s">
        <v>9</v>
      </c>
      <c r="G58" s="10">
        <f>SUM(H58:P58)</f>
        <v>27216117.029999997</v>
      </c>
      <c r="H58" s="10">
        <f>H59</f>
        <v>21052631.579999998</v>
      </c>
      <c r="I58" s="1">
        <f t="shared" ref="I58:P58" si="48">I59</f>
        <v>0</v>
      </c>
      <c r="J58" s="10">
        <f t="shared" si="48"/>
        <v>271826.86</v>
      </c>
      <c r="K58" s="1">
        <f t="shared" si="48"/>
        <v>301065.56</v>
      </c>
      <c r="L58" s="1">
        <f t="shared" si="48"/>
        <v>1948360</v>
      </c>
      <c r="M58" s="1">
        <f t="shared" si="48"/>
        <v>2004233.03</v>
      </c>
      <c r="N58" s="1">
        <f t="shared" si="48"/>
        <v>284000</v>
      </c>
      <c r="O58" s="1">
        <f t="shared" si="48"/>
        <v>1127000</v>
      </c>
      <c r="P58" s="1">
        <f t="shared" si="48"/>
        <v>227000</v>
      </c>
      <c r="Q58" s="40" t="s">
        <v>49</v>
      </c>
      <c r="R58" s="37" t="s">
        <v>48</v>
      </c>
      <c r="S58" s="42" t="s">
        <v>77</v>
      </c>
      <c r="T58" s="37">
        <v>1</v>
      </c>
      <c r="U58" s="40"/>
      <c r="V58" s="40">
        <v>2</v>
      </c>
      <c r="W58" s="40">
        <v>3</v>
      </c>
      <c r="X58" s="37">
        <v>1</v>
      </c>
      <c r="Y58" s="40">
        <v>2</v>
      </c>
      <c r="Z58" s="37">
        <v>1</v>
      </c>
      <c r="AA58" s="37">
        <v>1</v>
      </c>
      <c r="AB58" s="37">
        <v>1</v>
      </c>
    </row>
    <row r="59" spans="1:28" ht="31.5" customHeight="1">
      <c r="A59" s="84"/>
      <c r="B59" s="50"/>
      <c r="C59" s="37"/>
      <c r="D59" s="37"/>
      <c r="E59" s="37"/>
      <c r="F59" s="14" t="s">
        <v>10</v>
      </c>
      <c r="G59" s="10">
        <f>SUM(H59:P59)</f>
        <v>27216117.029999997</v>
      </c>
      <c r="H59" s="10">
        <f>H60+H61</f>
        <v>21052631.579999998</v>
      </c>
      <c r="I59" s="1">
        <f t="shared" ref="I59:P59" si="49">I60</f>
        <v>0</v>
      </c>
      <c r="J59" s="10">
        <f t="shared" si="49"/>
        <v>271826.86</v>
      </c>
      <c r="K59" s="1">
        <f t="shared" si="49"/>
        <v>301065.56</v>
      </c>
      <c r="L59" s="1">
        <f t="shared" si="49"/>
        <v>1948360</v>
      </c>
      <c r="M59" s="1">
        <f t="shared" si="49"/>
        <v>2004233.03</v>
      </c>
      <c r="N59" s="1">
        <f t="shared" si="49"/>
        <v>284000</v>
      </c>
      <c r="O59" s="1">
        <f t="shared" si="49"/>
        <v>1127000</v>
      </c>
      <c r="P59" s="1">
        <f t="shared" si="49"/>
        <v>227000</v>
      </c>
      <c r="Q59" s="36"/>
      <c r="R59" s="41"/>
      <c r="S59" s="42"/>
      <c r="T59" s="41"/>
      <c r="U59" s="36"/>
      <c r="V59" s="36"/>
      <c r="W59" s="36"/>
      <c r="X59" s="41"/>
      <c r="Y59" s="36"/>
      <c r="Z59" s="41"/>
      <c r="AA59" s="41"/>
      <c r="AB59" s="41"/>
    </row>
    <row r="60" spans="1:28" ht="44.25" customHeight="1">
      <c r="A60" s="84"/>
      <c r="B60" s="50"/>
      <c r="C60" s="37"/>
      <c r="D60" s="37"/>
      <c r="E60" s="37"/>
      <c r="F60" s="14" t="s">
        <v>11</v>
      </c>
      <c r="G60" s="10">
        <f>SUM(H60:P60)</f>
        <v>7216117.0300000003</v>
      </c>
      <c r="H60" s="10">
        <v>1052631.58</v>
      </c>
      <c r="I60" s="1">
        <v>0</v>
      </c>
      <c r="J60" s="10">
        <v>271826.86</v>
      </c>
      <c r="K60" s="1">
        <v>301065.56</v>
      </c>
      <c r="L60" s="1">
        <v>1948360</v>
      </c>
      <c r="M60" s="1">
        <v>2004233.03</v>
      </c>
      <c r="N60" s="1">
        <v>284000</v>
      </c>
      <c r="O60" s="1">
        <v>1127000</v>
      </c>
      <c r="P60" s="1">
        <v>227000</v>
      </c>
      <c r="Q60" s="36"/>
      <c r="R60" s="41"/>
      <c r="S60" s="42"/>
      <c r="T60" s="41"/>
      <c r="U60" s="36"/>
      <c r="V60" s="36"/>
      <c r="W60" s="36"/>
      <c r="X60" s="41"/>
      <c r="Y60" s="36"/>
      <c r="Z60" s="41"/>
      <c r="AA60" s="41"/>
      <c r="AB60" s="41"/>
    </row>
    <row r="61" spans="1:28" ht="31.5" customHeight="1">
      <c r="A61" s="84"/>
      <c r="B61" s="50"/>
      <c r="C61" s="37"/>
      <c r="D61" s="37"/>
      <c r="E61" s="37"/>
      <c r="F61" s="14" t="s">
        <v>20</v>
      </c>
      <c r="G61" s="10">
        <f t="shared" ref="G61:G62" si="50">SUM(H61:P61)</f>
        <v>20000000</v>
      </c>
      <c r="H61" s="10">
        <v>20000000</v>
      </c>
      <c r="I61" s="1">
        <v>0</v>
      </c>
      <c r="J61" s="10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36"/>
      <c r="R61" s="41"/>
      <c r="S61" s="42"/>
      <c r="T61" s="41"/>
      <c r="U61" s="36"/>
      <c r="V61" s="36"/>
      <c r="W61" s="36"/>
      <c r="X61" s="41"/>
      <c r="Y61" s="36"/>
      <c r="Z61" s="41"/>
      <c r="AA61" s="41"/>
      <c r="AB61" s="41"/>
    </row>
    <row r="62" spans="1:28" ht="21" customHeight="1">
      <c r="A62" s="85"/>
      <c r="B62" s="51"/>
      <c r="C62" s="37"/>
      <c r="D62" s="37"/>
      <c r="E62" s="37"/>
      <c r="F62" s="14" t="s">
        <v>24</v>
      </c>
      <c r="G62" s="10">
        <f t="shared" si="50"/>
        <v>0</v>
      </c>
      <c r="H62" s="10">
        <v>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36"/>
      <c r="R62" s="41"/>
      <c r="S62" s="42"/>
      <c r="T62" s="41"/>
      <c r="U62" s="36"/>
      <c r="V62" s="36"/>
      <c r="W62" s="36"/>
      <c r="X62" s="41"/>
      <c r="Y62" s="36"/>
      <c r="Z62" s="41"/>
      <c r="AA62" s="41"/>
      <c r="AB62" s="41"/>
    </row>
    <row r="63" spans="1:28" s="8" customFormat="1" ht="33.75" customHeight="1">
      <c r="A63" s="119" t="s">
        <v>30</v>
      </c>
      <c r="B63" s="120" t="s">
        <v>71</v>
      </c>
      <c r="C63" s="37">
        <v>2023</v>
      </c>
      <c r="D63" s="37">
        <v>2023</v>
      </c>
      <c r="E63" s="126" t="s">
        <v>25</v>
      </c>
      <c r="F63" s="15" t="s">
        <v>9</v>
      </c>
      <c r="G63" s="10">
        <f t="shared" si="42"/>
        <v>822041.14</v>
      </c>
      <c r="H63" s="13">
        <f>H64:I64</f>
        <v>0</v>
      </c>
      <c r="I63" s="22">
        <f t="shared" ref="I63:P64" si="51">I64</f>
        <v>0</v>
      </c>
      <c r="J63" s="13">
        <f t="shared" si="51"/>
        <v>0</v>
      </c>
      <c r="K63" s="22">
        <f t="shared" si="51"/>
        <v>0</v>
      </c>
      <c r="L63" s="22">
        <f t="shared" si="51"/>
        <v>0</v>
      </c>
      <c r="M63" s="22">
        <f t="shared" si="51"/>
        <v>822041.14</v>
      </c>
      <c r="N63" s="22">
        <f t="shared" si="51"/>
        <v>15717761</v>
      </c>
      <c r="O63" s="22">
        <f t="shared" si="51"/>
        <v>0</v>
      </c>
      <c r="P63" s="22">
        <f t="shared" si="51"/>
        <v>0</v>
      </c>
      <c r="Q63" s="113" t="s">
        <v>73</v>
      </c>
      <c r="R63" s="116" t="s">
        <v>73</v>
      </c>
      <c r="S63" s="112" t="s">
        <v>73</v>
      </c>
      <c r="T63" s="58" t="s">
        <v>73</v>
      </c>
      <c r="U63" s="64" t="s">
        <v>73</v>
      </c>
      <c r="V63" s="64" t="s">
        <v>73</v>
      </c>
      <c r="W63" s="64" t="s">
        <v>73</v>
      </c>
      <c r="X63" s="58" t="s">
        <v>73</v>
      </c>
      <c r="Y63" s="64" t="s">
        <v>73</v>
      </c>
      <c r="Z63" s="58" t="s">
        <v>73</v>
      </c>
      <c r="AA63" s="64" t="s">
        <v>73</v>
      </c>
      <c r="AB63" s="64" t="s">
        <v>73</v>
      </c>
    </row>
    <row r="64" spans="1:28" s="8" customFormat="1" ht="33.75" customHeight="1">
      <c r="A64" s="84"/>
      <c r="B64" s="121"/>
      <c r="C64" s="37"/>
      <c r="D64" s="37"/>
      <c r="E64" s="126"/>
      <c r="F64" s="15" t="s">
        <v>10</v>
      </c>
      <c r="G64" s="10">
        <f t="shared" si="42"/>
        <v>822041.14</v>
      </c>
      <c r="H64" s="13">
        <f>H65</f>
        <v>0</v>
      </c>
      <c r="I64" s="22">
        <f t="shared" si="51"/>
        <v>0</v>
      </c>
      <c r="J64" s="13">
        <f t="shared" si="51"/>
        <v>0</v>
      </c>
      <c r="K64" s="22">
        <f t="shared" si="51"/>
        <v>0</v>
      </c>
      <c r="L64" s="22">
        <f t="shared" si="51"/>
        <v>0</v>
      </c>
      <c r="M64" s="22">
        <f t="shared" si="51"/>
        <v>822041.14</v>
      </c>
      <c r="N64" s="22">
        <f t="shared" si="51"/>
        <v>15717761</v>
      </c>
      <c r="O64" s="22">
        <f t="shared" si="51"/>
        <v>0</v>
      </c>
      <c r="P64" s="22">
        <f t="shared" si="51"/>
        <v>0</v>
      </c>
      <c r="Q64" s="114"/>
      <c r="R64" s="117"/>
      <c r="S64" s="112"/>
      <c r="T64" s="59"/>
      <c r="U64" s="65"/>
      <c r="V64" s="65"/>
      <c r="W64" s="65"/>
      <c r="X64" s="59"/>
      <c r="Y64" s="65"/>
      <c r="Z64" s="59"/>
      <c r="AA64" s="65"/>
      <c r="AB64" s="65"/>
    </row>
    <row r="65" spans="1:28" s="8" customFormat="1" ht="33.75" customHeight="1">
      <c r="A65" s="84"/>
      <c r="B65" s="121"/>
      <c r="C65" s="37"/>
      <c r="D65" s="37"/>
      <c r="E65" s="126"/>
      <c r="F65" s="15" t="s">
        <v>11</v>
      </c>
      <c r="G65" s="10">
        <f t="shared" si="42"/>
        <v>822041.14</v>
      </c>
      <c r="H65" s="12">
        <v>0</v>
      </c>
      <c r="I65" s="23">
        <v>0</v>
      </c>
      <c r="J65" s="12">
        <v>0</v>
      </c>
      <c r="K65" s="23">
        <v>0</v>
      </c>
      <c r="L65" s="23">
        <v>0</v>
      </c>
      <c r="M65" s="23">
        <v>822041.14</v>
      </c>
      <c r="N65" s="23">
        <v>15717761</v>
      </c>
      <c r="O65" s="23">
        <v>0</v>
      </c>
      <c r="P65" s="23">
        <v>0</v>
      </c>
      <c r="Q65" s="114"/>
      <c r="R65" s="117"/>
      <c r="S65" s="112"/>
      <c r="T65" s="59"/>
      <c r="U65" s="65"/>
      <c r="V65" s="65"/>
      <c r="W65" s="65"/>
      <c r="X65" s="59"/>
      <c r="Y65" s="65"/>
      <c r="Z65" s="59"/>
      <c r="AA65" s="65"/>
      <c r="AB65" s="65"/>
    </row>
    <row r="66" spans="1:28" s="8" customFormat="1" ht="43.15" customHeight="1">
      <c r="A66" s="84"/>
      <c r="B66" s="121"/>
      <c r="C66" s="37"/>
      <c r="D66" s="37"/>
      <c r="E66" s="126"/>
      <c r="F66" s="15" t="s">
        <v>20</v>
      </c>
      <c r="G66" s="10">
        <f t="shared" si="42"/>
        <v>0</v>
      </c>
      <c r="H66" s="13">
        <v>0</v>
      </c>
      <c r="I66" s="22">
        <v>0</v>
      </c>
      <c r="J66" s="13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114"/>
      <c r="R66" s="117"/>
      <c r="S66" s="112"/>
      <c r="T66" s="59"/>
      <c r="U66" s="65"/>
      <c r="V66" s="65"/>
      <c r="W66" s="65"/>
      <c r="X66" s="59"/>
      <c r="Y66" s="65"/>
      <c r="Z66" s="59"/>
      <c r="AA66" s="65"/>
      <c r="AB66" s="65"/>
    </row>
    <row r="67" spans="1:28" s="8" customFormat="1" ht="32.25" customHeight="1">
      <c r="A67" s="85"/>
      <c r="B67" s="121"/>
      <c r="C67" s="37"/>
      <c r="D67" s="37"/>
      <c r="E67" s="126"/>
      <c r="F67" s="15" t="s">
        <v>24</v>
      </c>
      <c r="G67" s="10">
        <f t="shared" si="42"/>
        <v>0</v>
      </c>
      <c r="H67" s="13">
        <v>0</v>
      </c>
      <c r="I67" s="22">
        <v>0</v>
      </c>
      <c r="J67" s="13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115"/>
      <c r="R67" s="118"/>
      <c r="S67" s="112"/>
      <c r="T67" s="60"/>
      <c r="U67" s="66"/>
      <c r="V67" s="66"/>
      <c r="W67" s="66"/>
      <c r="X67" s="60"/>
      <c r="Y67" s="66"/>
      <c r="Z67" s="60"/>
      <c r="AA67" s="66"/>
      <c r="AB67" s="66"/>
    </row>
    <row r="68" spans="1:28" s="8" customFormat="1" ht="30.75" customHeight="1">
      <c r="A68" s="79" t="s">
        <v>54</v>
      </c>
      <c r="B68" s="122" t="s">
        <v>55</v>
      </c>
      <c r="C68" s="37">
        <v>2019</v>
      </c>
      <c r="D68" s="37">
        <v>2022</v>
      </c>
      <c r="E68" s="37" t="s">
        <v>25</v>
      </c>
      <c r="F68" s="16" t="s">
        <v>9</v>
      </c>
      <c r="G68" s="10">
        <f>G69</f>
        <v>56842204.460000001</v>
      </c>
      <c r="H68" s="10">
        <f t="shared" ref="H68:P68" si="52">H69</f>
        <v>0</v>
      </c>
      <c r="I68" s="1">
        <f t="shared" si="52"/>
        <v>26315789.489999998</v>
      </c>
      <c r="J68" s="10">
        <f t="shared" si="52"/>
        <v>10526315.789999999</v>
      </c>
      <c r="K68" s="1">
        <f t="shared" si="52"/>
        <v>9473783.3900000006</v>
      </c>
      <c r="L68" s="1">
        <f t="shared" si="52"/>
        <v>10526315.789999999</v>
      </c>
      <c r="M68" s="1">
        <f t="shared" si="52"/>
        <v>0</v>
      </c>
      <c r="N68" s="1">
        <f t="shared" si="52"/>
        <v>0</v>
      </c>
      <c r="O68" s="1">
        <f t="shared" si="52"/>
        <v>0</v>
      </c>
      <c r="P68" s="1">
        <f t="shared" si="52"/>
        <v>0</v>
      </c>
      <c r="Q68" s="40" t="s">
        <v>26</v>
      </c>
      <c r="R68" s="37" t="s">
        <v>26</v>
      </c>
      <c r="S68" s="37" t="s">
        <v>26</v>
      </c>
      <c r="T68" s="37" t="s">
        <v>26</v>
      </c>
      <c r="U68" s="40" t="s">
        <v>26</v>
      </c>
      <c r="V68" s="40" t="s">
        <v>26</v>
      </c>
      <c r="W68" s="40" t="s">
        <v>26</v>
      </c>
      <c r="X68" s="37" t="s">
        <v>26</v>
      </c>
      <c r="Y68" s="40" t="s">
        <v>26</v>
      </c>
      <c r="Z68" s="37" t="s">
        <v>26</v>
      </c>
      <c r="AA68" s="40" t="s">
        <v>26</v>
      </c>
      <c r="AB68" s="40" t="s">
        <v>26</v>
      </c>
    </row>
    <row r="69" spans="1:28" s="8" customFormat="1" ht="27.75" customHeight="1">
      <c r="A69" s="79"/>
      <c r="B69" s="122"/>
      <c r="C69" s="37"/>
      <c r="D69" s="37"/>
      <c r="E69" s="37"/>
      <c r="F69" s="16" t="s">
        <v>10</v>
      </c>
      <c r="G69" s="10">
        <f>G70+G71+G72</f>
        <v>56842204.460000001</v>
      </c>
      <c r="H69" s="10">
        <f t="shared" ref="H69:L69" si="53">H70+H71</f>
        <v>0</v>
      </c>
      <c r="I69" s="1">
        <f t="shared" si="53"/>
        <v>26315789.489999998</v>
      </c>
      <c r="J69" s="10">
        <f t="shared" si="53"/>
        <v>10526315.789999999</v>
      </c>
      <c r="K69" s="1">
        <f t="shared" si="53"/>
        <v>9473783.3900000006</v>
      </c>
      <c r="L69" s="1">
        <f t="shared" si="53"/>
        <v>10526315.789999999</v>
      </c>
      <c r="M69" s="1">
        <f t="shared" ref="M69:P69" si="54">M70+M71</f>
        <v>0</v>
      </c>
      <c r="N69" s="1">
        <f t="shared" ref="N69:O69" si="55">N70+N71</f>
        <v>0</v>
      </c>
      <c r="O69" s="1">
        <f t="shared" si="55"/>
        <v>0</v>
      </c>
      <c r="P69" s="1">
        <f t="shared" si="54"/>
        <v>0</v>
      </c>
      <c r="Q69" s="36"/>
      <c r="R69" s="41"/>
      <c r="S69" s="41"/>
      <c r="T69" s="41"/>
      <c r="U69" s="36"/>
      <c r="V69" s="36"/>
      <c r="W69" s="36"/>
      <c r="X69" s="41"/>
      <c r="Y69" s="36"/>
      <c r="Z69" s="41"/>
      <c r="AA69" s="36"/>
      <c r="AB69" s="36"/>
    </row>
    <row r="70" spans="1:28" s="8" customFormat="1" ht="50.25" customHeight="1">
      <c r="A70" s="79"/>
      <c r="B70" s="122"/>
      <c r="C70" s="37"/>
      <c r="D70" s="37"/>
      <c r="E70" s="37"/>
      <c r="F70" s="16" t="s">
        <v>11</v>
      </c>
      <c r="G70" s="10">
        <f>G75</f>
        <v>2842204.46</v>
      </c>
      <c r="H70" s="10">
        <f>H75</f>
        <v>0</v>
      </c>
      <c r="I70" s="1">
        <f>I75</f>
        <v>1315789.49</v>
      </c>
      <c r="J70" s="10">
        <f t="shared" ref="J70:L70" si="56">J75</f>
        <v>526315.79</v>
      </c>
      <c r="K70" s="1">
        <f t="shared" si="56"/>
        <v>473783.39</v>
      </c>
      <c r="L70" s="1">
        <f t="shared" si="56"/>
        <v>526315.79</v>
      </c>
      <c r="M70" s="1">
        <f t="shared" ref="M70:P70" si="57">M75</f>
        <v>0</v>
      </c>
      <c r="N70" s="1">
        <f t="shared" ref="N70:O70" si="58">N75</f>
        <v>0</v>
      </c>
      <c r="O70" s="1">
        <f t="shared" si="58"/>
        <v>0</v>
      </c>
      <c r="P70" s="1">
        <f t="shared" si="57"/>
        <v>0</v>
      </c>
      <c r="Q70" s="36"/>
      <c r="R70" s="41"/>
      <c r="S70" s="41"/>
      <c r="T70" s="41"/>
      <c r="U70" s="36"/>
      <c r="V70" s="36"/>
      <c r="W70" s="36"/>
      <c r="X70" s="41"/>
      <c r="Y70" s="36"/>
      <c r="Z70" s="41"/>
      <c r="AA70" s="36"/>
      <c r="AB70" s="36"/>
    </row>
    <row r="71" spans="1:28" s="8" customFormat="1" ht="38.25" customHeight="1">
      <c r="A71" s="79"/>
      <c r="B71" s="122"/>
      <c r="C71" s="37"/>
      <c r="D71" s="37"/>
      <c r="E71" s="37"/>
      <c r="F71" s="16" t="s">
        <v>20</v>
      </c>
      <c r="G71" s="10">
        <f>G76</f>
        <v>54000000</v>
      </c>
      <c r="H71" s="10">
        <f>H76</f>
        <v>0</v>
      </c>
      <c r="I71" s="1">
        <f t="shared" ref="I71:L71" si="59">I76</f>
        <v>25000000</v>
      </c>
      <c r="J71" s="10">
        <f t="shared" si="59"/>
        <v>10000000</v>
      </c>
      <c r="K71" s="1">
        <f t="shared" si="59"/>
        <v>9000000</v>
      </c>
      <c r="L71" s="1">
        <f t="shared" si="59"/>
        <v>10000000</v>
      </c>
      <c r="M71" s="1">
        <f t="shared" ref="M71:P71" si="60">M76</f>
        <v>0</v>
      </c>
      <c r="N71" s="1">
        <f t="shared" ref="N71:O71" si="61">N76</f>
        <v>0</v>
      </c>
      <c r="O71" s="1">
        <f t="shared" si="61"/>
        <v>0</v>
      </c>
      <c r="P71" s="1">
        <f t="shared" si="60"/>
        <v>0</v>
      </c>
      <c r="Q71" s="36"/>
      <c r="R71" s="41"/>
      <c r="S71" s="41"/>
      <c r="T71" s="41"/>
      <c r="U71" s="36"/>
      <c r="V71" s="36"/>
      <c r="W71" s="36"/>
      <c r="X71" s="41"/>
      <c r="Y71" s="36"/>
      <c r="Z71" s="41"/>
      <c r="AA71" s="36"/>
      <c r="AB71" s="36"/>
    </row>
    <row r="72" spans="1:28" s="8" customFormat="1" ht="22.5" customHeight="1">
      <c r="A72" s="79"/>
      <c r="B72" s="122"/>
      <c r="C72" s="37"/>
      <c r="D72" s="37"/>
      <c r="E72" s="37"/>
      <c r="F72" s="16" t="s">
        <v>24</v>
      </c>
      <c r="G72" s="10">
        <f>G77+G112+G117</f>
        <v>0</v>
      </c>
      <c r="H72" s="10">
        <f>H77</f>
        <v>0</v>
      </c>
      <c r="I72" s="1">
        <f t="shared" ref="I72:L72" si="62">I77</f>
        <v>0</v>
      </c>
      <c r="J72" s="10">
        <f t="shared" si="62"/>
        <v>0</v>
      </c>
      <c r="K72" s="1">
        <f t="shared" si="62"/>
        <v>0</v>
      </c>
      <c r="L72" s="1">
        <f t="shared" si="62"/>
        <v>0</v>
      </c>
      <c r="M72" s="1">
        <f t="shared" ref="M72:P72" si="63">M77</f>
        <v>0</v>
      </c>
      <c r="N72" s="1">
        <f t="shared" ref="N72:O72" si="64">N77</f>
        <v>0</v>
      </c>
      <c r="O72" s="1">
        <f t="shared" si="64"/>
        <v>0</v>
      </c>
      <c r="P72" s="1">
        <f t="shared" si="63"/>
        <v>0</v>
      </c>
      <c r="Q72" s="36"/>
      <c r="R72" s="41"/>
      <c r="S72" s="41"/>
      <c r="T72" s="41"/>
      <c r="U72" s="36"/>
      <c r="V72" s="36"/>
      <c r="W72" s="36"/>
      <c r="X72" s="41"/>
      <c r="Y72" s="36"/>
      <c r="Z72" s="41"/>
      <c r="AA72" s="36"/>
      <c r="AB72" s="36"/>
    </row>
    <row r="73" spans="1:28" s="8" customFormat="1" ht="35.25" customHeight="1">
      <c r="A73" s="41" t="s">
        <v>56</v>
      </c>
      <c r="B73" s="37" t="s">
        <v>57</v>
      </c>
      <c r="C73" s="37">
        <v>2019</v>
      </c>
      <c r="D73" s="37">
        <v>2022</v>
      </c>
      <c r="E73" s="37" t="s">
        <v>25</v>
      </c>
      <c r="F73" s="16" t="s">
        <v>9</v>
      </c>
      <c r="G73" s="10">
        <f>SUM(H73:P73)</f>
        <v>56842204.460000001</v>
      </c>
      <c r="H73" s="11">
        <f t="shared" ref="H73:P73" si="65">H74</f>
        <v>0</v>
      </c>
      <c r="I73" s="21">
        <f t="shared" si="65"/>
        <v>26315789.489999998</v>
      </c>
      <c r="J73" s="11">
        <f t="shared" si="65"/>
        <v>10526315.789999999</v>
      </c>
      <c r="K73" s="21">
        <f t="shared" si="65"/>
        <v>9473783.3900000006</v>
      </c>
      <c r="L73" s="21">
        <f t="shared" si="65"/>
        <v>10526315.789999999</v>
      </c>
      <c r="M73" s="21">
        <f t="shared" si="65"/>
        <v>0</v>
      </c>
      <c r="N73" s="21">
        <f t="shared" si="65"/>
        <v>0</v>
      </c>
      <c r="O73" s="21">
        <f t="shared" si="65"/>
        <v>0</v>
      </c>
      <c r="P73" s="21">
        <f t="shared" si="65"/>
        <v>0</v>
      </c>
      <c r="Q73" s="40" t="s">
        <v>49</v>
      </c>
      <c r="R73" s="37" t="s">
        <v>48</v>
      </c>
      <c r="S73" s="42" t="s">
        <v>67</v>
      </c>
      <c r="T73" s="39"/>
      <c r="U73" s="38">
        <v>3</v>
      </c>
      <c r="V73" s="38">
        <v>3</v>
      </c>
      <c r="W73" s="38">
        <v>3</v>
      </c>
      <c r="X73" s="39">
        <v>1</v>
      </c>
      <c r="Y73" s="38"/>
      <c r="Z73" s="39"/>
      <c r="AA73" s="38"/>
      <c r="AB73" s="38"/>
    </row>
    <row r="74" spans="1:28" s="8" customFormat="1" ht="30.75" customHeight="1">
      <c r="A74" s="41"/>
      <c r="B74" s="37"/>
      <c r="C74" s="37"/>
      <c r="D74" s="37"/>
      <c r="E74" s="37"/>
      <c r="F74" s="16" t="s">
        <v>10</v>
      </c>
      <c r="G74" s="10">
        <f t="shared" ref="G74:G77" si="66">SUM(H74:P74)</f>
        <v>56842204.460000001</v>
      </c>
      <c r="H74" s="11">
        <f>H75+H76</f>
        <v>0</v>
      </c>
      <c r="I74" s="21">
        <f t="shared" ref="I74:L74" si="67">I75+I76</f>
        <v>26315789.489999998</v>
      </c>
      <c r="J74" s="11">
        <f t="shared" si="67"/>
        <v>10526315.789999999</v>
      </c>
      <c r="K74" s="21">
        <f t="shared" si="67"/>
        <v>9473783.3900000006</v>
      </c>
      <c r="L74" s="21">
        <f t="shared" si="67"/>
        <v>10526315.789999999</v>
      </c>
      <c r="M74" s="21">
        <f t="shared" ref="M74:P74" si="68">M75+M76</f>
        <v>0</v>
      </c>
      <c r="N74" s="21">
        <f t="shared" ref="N74:O74" si="69">N75+N76</f>
        <v>0</v>
      </c>
      <c r="O74" s="21">
        <f t="shared" si="69"/>
        <v>0</v>
      </c>
      <c r="P74" s="21">
        <f t="shared" si="68"/>
        <v>0</v>
      </c>
      <c r="Q74" s="36"/>
      <c r="R74" s="41"/>
      <c r="S74" s="42"/>
      <c r="T74" s="39"/>
      <c r="U74" s="38"/>
      <c r="V74" s="38"/>
      <c r="W74" s="38"/>
      <c r="X74" s="39"/>
      <c r="Y74" s="38"/>
      <c r="Z74" s="39"/>
      <c r="AA74" s="38"/>
      <c r="AB74" s="38"/>
    </row>
    <row r="75" spans="1:28" s="8" customFormat="1" ht="48" customHeight="1">
      <c r="A75" s="41"/>
      <c r="B75" s="37"/>
      <c r="C75" s="37"/>
      <c r="D75" s="37"/>
      <c r="E75" s="37"/>
      <c r="F75" s="16" t="s">
        <v>11</v>
      </c>
      <c r="G75" s="10">
        <f t="shared" si="66"/>
        <v>2842204.46</v>
      </c>
      <c r="H75" s="10">
        <v>0</v>
      </c>
      <c r="I75" s="1">
        <f>1315789.48+0.01</f>
        <v>1315789.49</v>
      </c>
      <c r="J75" s="10">
        <v>526315.79</v>
      </c>
      <c r="K75" s="1">
        <v>473783.39</v>
      </c>
      <c r="L75" s="1">
        <v>526315.79</v>
      </c>
      <c r="M75" s="1">
        <v>0</v>
      </c>
      <c r="N75" s="1">
        <v>0</v>
      </c>
      <c r="O75" s="1">
        <v>0</v>
      </c>
      <c r="P75" s="1">
        <v>0</v>
      </c>
      <c r="Q75" s="36"/>
      <c r="R75" s="41"/>
      <c r="S75" s="42"/>
      <c r="T75" s="39"/>
      <c r="U75" s="38"/>
      <c r="V75" s="38"/>
      <c r="W75" s="38"/>
      <c r="X75" s="39"/>
      <c r="Y75" s="38"/>
      <c r="Z75" s="39"/>
      <c r="AA75" s="38"/>
      <c r="AB75" s="38"/>
    </row>
    <row r="76" spans="1:28" s="8" customFormat="1" ht="32.25" customHeight="1">
      <c r="A76" s="41"/>
      <c r="B76" s="37"/>
      <c r="C76" s="37"/>
      <c r="D76" s="37"/>
      <c r="E76" s="37"/>
      <c r="F76" s="16" t="s">
        <v>20</v>
      </c>
      <c r="G76" s="10">
        <f t="shared" si="66"/>
        <v>54000000</v>
      </c>
      <c r="H76" s="11">
        <v>0</v>
      </c>
      <c r="I76" s="21">
        <v>25000000</v>
      </c>
      <c r="J76" s="11">
        <v>10000000</v>
      </c>
      <c r="K76" s="21">
        <v>9000000</v>
      </c>
      <c r="L76" s="21">
        <v>10000000</v>
      </c>
      <c r="M76" s="21">
        <v>0</v>
      </c>
      <c r="N76" s="21">
        <v>0</v>
      </c>
      <c r="O76" s="21">
        <v>0</v>
      </c>
      <c r="P76" s="21">
        <v>0</v>
      </c>
      <c r="Q76" s="36"/>
      <c r="R76" s="41"/>
      <c r="S76" s="42"/>
      <c r="T76" s="39"/>
      <c r="U76" s="38"/>
      <c r="V76" s="38"/>
      <c r="W76" s="38"/>
      <c r="X76" s="39"/>
      <c r="Y76" s="38"/>
      <c r="Z76" s="39"/>
      <c r="AA76" s="38"/>
      <c r="AB76" s="38"/>
    </row>
    <row r="77" spans="1:28" s="8" customFormat="1" ht="46.5" customHeight="1">
      <c r="A77" s="41"/>
      <c r="B77" s="37"/>
      <c r="C77" s="37"/>
      <c r="D77" s="37"/>
      <c r="E77" s="37"/>
      <c r="F77" s="16" t="s">
        <v>24</v>
      </c>
      <c r="G77" s="10">
        <f t="shared" si="66"/>
        <v>0</v>
      </c>
      <c r="H77" s="11">
        <v>0</v>
      </c>
      <c r="I77" s="21">
        <v>0</v>
      </c>
      <c r="J77" s="1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0</v>
      </c>
      <c r="Q77" s="36"/>
      <c r="R77" s="41"/>
      <c r="S77" s="42"/>
      <c r="T77" s="39"/>
      <c r="U77" s="38"/>
      <c r="V77" s="38"/>
      <c r="W77" s="38"/>
      <c r="X77" s="39"/>
      <c r="Y77" s="38"/>
      <c r="Z77" s="39"/>
      <c r="AA77" s="38"/>
      <c r="AB77" s="38"/>
    </row>
    <row r="78" spans="1:28" s="8" customFormat="1" ht="15" hidden="1" customHeight="1">
      <c r="A78" s="116" t="s">
        <v>61</v>
      </c>
      <c r="B78" s="46" t="s">
        <v>55</v>
      </c>
      <c r="C78" s="49">
        <v>2019</v>
      </c>
      <c r="D78" s="49">
        <v>2019</v>
      </c>
      <c r="E78" s="49" t="s">
        <v>25</v>
      </c>
      <c r="F78" s="25" t="s">
        <v>9</v>
      </c>
      <c r="G78" s="10">
        <f>G79</f>
        <v>0</v>
      </c>
      <c r="H78" s="10">
        <f t="shared" ref="H78:P78" si="70">H79</f>
        <v>0</v>
      </c>
      <c r="I78" s="1">
        <f t="shared" si="70"/>
        <v>0</v>
      </c>
      <c r="J78" s="10">
        <f t="shared" si="70"/>
        <v>0</v>
      </c>
      <c r="K78" s="1">
        <f t="shared" si="70"/>
        <v>0</v>
      </c>
      <c r="L78" s="1">
        <f t="shared" si="70"/>
        <v>0</v>
      </c>
      <c r="M78" s="1">
        <f t="shared" si="70"/>
        <v>0</v>
      </c>
      <c r="N78" s="1">
        <f t="shared" si="70"/>
        <v>0</v>
      </c>
      <c r="O78" s="1">
        <f t="shared" si="70"/>
        <v>0</v>
      </c>
      <c r="P78" s="1">
        <f t="shared" si="70"/>
        <v>0</v>
      </c>
      <c r="Q78" s="52" t="s">
        <v>26</v>
      </c>
      <c r="R78" s="49" t="s">
        <v>26</v>
      </c>
      <c r="S78" s="49" t="s">
        <v>26</v>
      </c>
      <c r="T78" s="49" t="s">
        <v>26</v>
      </c>
      <c r="U78" s="52" t="s">
        <v>26</v>
      </c>
      <c r="V78" s="52" t="s">
        <v>26</v>
      </c>
      <c r="W78" s="52" t="s">
        <v>26</v>
      </c>
      <c r="X78" s="49" t="s">
        <v>26</v>
      </c>
      <c r="Y78" s="52" t="s">
        <v>26</v>
      </c>
      <c r="Z78" s="49" t="s">
        <v>26</v>
      </c>
      <c r="AA78" s="52" t="s">
        <v>26</v>
      </c>
      <c r="AB78" s="52" t="s">
        <v>26</v>
      </c>
    </row>
    <row r="79" spans="1:28" s="8" customFormat="1" ht="45" hidden="1">
      <c r="A79" s="117"/>
      <c r="B79" s="47"/>
      <c r="C79" s="50"/>
      <c r="D79" s="50"/>
      <c r="E79" s="50"/>
      <c r="F79" s="25" t="s">
        <v>10</v>
      </c>
      <c r="G79" s="10">
        <f>G80+G81</f>
        <v>0</v>
      </c>
      <c r="H79" s="10">
        <f t="shared" ref="H79:P79" si="71">H80+H81</f>
        <v>0</v>
      </c>
      <c r="I79" s="1">
        <f t="shared" si="71"/>
        <v>0</v>
      </c>
      <c r="J79" s="10">
        <f t="shared" si="71"/>
        <v>0</v>
      </c>
      <c r="K79" s="1">
        <f t="shared" si="71"/>
        <v>0</v>
      </c>
      <c r="L79" s="1">
        <f t="shared" si="71"/>
        <v>0</v>
      </c>
      <c r="M79" s="1">
        <f t="shared" si="71"/>
        <v>0</v>
      </c>
      <c r="N79" s="1">
        <f t="shared" ref="N79:O79" si="72">N80+N81</f>
        <v>0</v>
      </c>
      <c r="O79" s="1">
        <f t="shared" si="72"/>
        <v>0</v>
      </c>
      <c r="P79" s="1">
        <f t="shared" si="71"/>
        <v>0</v>
      </c>
      <c r="Q79" s="53"/>
      <c r="R79" s="50"/>
      <c r="S79" s="50"/>
      <c r="T79" s="50"/>
      <c r="U79" s="53"/>
      <c r="V79" s="53"/>
      <c r="W79" s="53"/>
      <c r="X79" s="50"/>
      <c r="Y79" s="53"/>
      <c r="Z79" s="50"/>
      <c r="AA79" s="53"/>
      <c r="AB79" s="53"/>
    </row>
    <row r="80" spans="1:28" s="8" customFormat="1" ht="45" hidden="1">
      <c r="A80" s="117"/>
      <c r="B80" s="47"/>
      <c r="C80" s="50"/>
      <c r="D80" s="50"/>
      <c r="E80" s="50"/>
      <c r="F80" s="25" t="s">
        <v>11</v>
      </c>
      <c r="G80" s="10">
        <f t="shared" ref="G80:H82" si="73">G85</f>
        <v>0</v>
      </c>
      <c r="H80" s="10">
        <f t="shared" si="73"/>
        <v>0</v>
      </c>
      <c r="I80" s="1">
        <f t="shared" ref="I80:P80" si="74">I85</f>
        <v>0</v>
      </c>
      <c r="J80" s="10">
        <f t="shared" si="74"/>
        <v>0</v>
      </c>
      <c r="K80" s="1">
        <f t="shared" si="74"/>
        <v>0</v>
      </c>
      <c r="L80" s="1">
        <f t="shared" si="74"/>
        <v>0</v>
      </c>
      <c r="M80" s="1">
        <f t="shared" si="74"/>
        <v>0</v>
      </c>
      <c r="N80" s="1">
        <f t="shared" ref="N80:O80" si="75">N85</f>
        <v>0</v>
      </c>
      <c r="O80" s="1">
        <f t="shared" si="75"/>
        <v>0</v>
      </c>
      <c r="P80" s="1">
        <f t="shared" si="74"/>
        <v>0</v>
      </c>
      <c r="Q80" s="53"/>
      <c r="R80" s="50"/>
      <c r="S80" s="50"/>
      <c r="T80" s="50"/>
      <c r="U80" s="53"/>
      <c r="V80" s="53"/>
      <c r="W80" s="53"/>
      <c r="X80" s="50"/>
      <c r="Y80" s="53"/>
      <c r="Z80" s="50"/>
      <c r="AA80" s="53"/>
      <c r="AB80" s="53"/>
    </row>
    <row r="81" spans="1:28" s="8" customFormat="1" ht="30" hidden="1">
      <c r="A81" s="117"/>
      <c r="B81" s="47"/>
      <c r="C81" s="50"/>
      <c r="D81" s="50"/>
      <c r="E81" s="50"/>
      <c r="F81" s="25" t="s">
        <v>20</v>
      </c>
      <c r="G81" s="10">
        <f t="shared" si="73"/>
        <v>0</v>
      </c>
      <c r="H81" s="10">
        <f t="shared" si="73"/>
        <v>0</v>
      </c>
      <c r="I81" s="1">
        <f t="shared" ref="I81:P81" si="76">I86</f>
        <v>0</v>
      </c>
      <c r="J81" s="10">
        <f t="shared" si="76"/>
        <v>0</v>
      </c>
      <c r="K81" s="1">
        <f t="shared" si="76"/>
        <v>0</v>
      </c>
      <c r="L81" s="1">
        <f t="shared" si="76"/>
        <v>0</v>
      </c>
      <c r="M81" s="1">
        <f t="shared" si="76"/>
        <v>0</v>
      </c>
      <c r="N81" s="1">
        <f t="shared" ref="N81:O81" si="77">N86</f>
        <v>0</v>
      </c>
      <c r="O81" s="1">
        <f t="shared" si="77"/>
        <v>0</v>
      </c>
      <c r="P81" s="1">
        <f t="shared" si="76"/>
        <v>0</v>
      </c>
      <c r="Q81" s="53"/>
      <c r="R81" s="50"/>
      <c r="S81" s="50"/>
      <c r="T81" s="50"/>
      <c r="U81" s="53"/>
      <c r="V81" s="53"/>
      <c r="W81" s="53"/>
      <c r="X81" s="50"/>
      <c r="Y81" s="53"/>
      <c r="Z81" s="50"/>
      <c r="AA81" s="53"/>
      <c r="AB81" s="53"/>
    </row>
    <row r="82" spans="1:28" s="8" customFormat="1" hidden="1">
      <c r="A82" s="118"/>
      <c r="B82" s="48"/>
      <c r="C82" s="51"/>
      <c r="D82" s="51"/>
      <c r="E82" s="51"/>
      <c r="F82" s="25" t="s">
        <v>24</v>
      </c>
      <c r="G82" s="10">
        <f t="shared" si="73"/>
        <v>0</v>
      </c>
      <c r="H82" s="10">
        <f t="shared" si="73"/>
        <v>0</v>
      </c>
      <c r="I82" s="1">
        <f t="shared" ref="I82:P82" si="78">I87</f>
        <v>0</v>
      </c>
      <c r="J82" s="10">
        <f t="shared" si="78"/>
        <v>0</v>
      </c>
      <c r="K82" s="1">
        <f t="shared" si="78"/>
        <v>0</v>
      </c>
      <c r="L82" s="1">
        <f t="shared" si="78"/>
        <v>0</v>
      </c>
      <c r="M82" s="1">
        <f t="shared" si="78"/>
        <v>0</v>
      </c>
      <c r="N82" s="1">
        <f t="shared" ref="N82:O82" si="79">N87</f>
        <v>0</v>
      </c>
      <c r="O82" s="1">
        <f t="shared" si="79"/>
        <v>0</v>
      </c>
      <c r="P82" s="1">
        <f t="shared" si="78"/>
        <v>0</v>
      </c>
      <c r="Q82" s="54"/>
      <c r="R82" s="51"/>
      <c r="S82" s="51"/>
      <c r="T82" s="51"/>
      <c r="U82" s="54"/>
      <c r="V82" s="54"/>
      <c r="W82" s="54"/>
      <c r="X82" s="51"/>
      <c r="Y82" s="54"/>
      <c r="Z82" s="51"/>
      <c r="AA82" s="54"/>
      <c r="AB82" s="54"/>
    </row>
    <row r="83" spans="1:28" s="8" customFormat="1" ht="15" hidden="1" customHeight="1">
      <c r="A83" s="83" t="s">
        <v>62</v>
      </c>
      <c r="B83" s="49" t="s">
        <v>57</v>
      </c>
      <c r="C83" s="49">
        <v>2019</v>
      </c>
      <c r="D83" s="49">
        <v>2019</v>
      </c>
      <c r="E83" s="49" t="s">
        <v>25</v>
      </c>
      <c r="F83" s="25" t="s">
        <v>9</v>
      </c>
      <c r="G83" s="10">
        <f>H83+I83+J83+K83+L83+M83+P83</f>
        <v>0</v>
      </c>
      <c r="H83" s="11">
        <f t="shared" ref="H83:P83" si="80">H84</f>
        <v>0</v>
      </c>
      <c r="I83" s="21">
        <f t="shared" si="80"/>
        <v>0</v>
      </c>
      <c r="J83" s="11">
        <f t="shared" si="80"/>
        <v>0</v>
      </c>
      <c r="K83" s="21">
        <f t="shared" si="80"/>
        <v>0</v>
      </c>
      <c r="L83" s="21">
        <f t="shared" si="80"/>
        <v>0</v>
      </c>
      <c r="M83" s="21">
        <f t="shared" si="80"/>
        <v>0</v>
      </c>
      <c r="N83" s="21">
        <f t="shared" si="80"/>
        <v>0</v>
      </c>
      <c r="O83" s="21">
        <f t="shared" si="80"/>
        <v>0</v>
      </c>
      <c r="P83" s="21">
        <f t="shared" si="80"/>
        <v>0</v>
      </c>
      <c r="Q83" s="52" t="s">
        <v>49</v>
      </c>
      <c r="R83" s="49" t="s">
        <v>48</v>
      </c>
      <c r="S83" s="67" t="s">
        <v>58</v>
      </c>
      <c r="T83" s="55"/>
      <c r="U83" s="61">
        <v>1</v>
      </c>
      <c r="V83" s="61"/>
      <c r="W83" s="61"/>
      <c r="X83" s="55"/>
      <c r="Y83" s="61"/>
      <c r="Z83" s="55"/>
      <c r="AA83" s="61"/>
      <c r="AB83" s="61"/>
    </row>
    <row r="84" spans="1:28" s="8" customFormat="1" ht="45" hidden="1">
      <c r="A84" s="84"/>
      <c r="B84" s="50"/>
      <c r="C84" s="50"/>
      <c r="D84" s="50"/>
      <c r="E84" s="50"/>
      <c r="F84" s="25" t="s">
        <v>10</v>
      </c>
      <c r="G84" s="10">
        <f t="shared" ref="G84:G87" si="81">H84+I84+J84+K84+L84+M84+P84</f>
        <v>0</v>
      </c>
      <c r="H84" s="11">
        <f>H85+H86</f>
        <v>0</v>
      </c>
      <c r="I84" s="21">
        <f t="shared" ref="I84:P84" si="82">I85+I86</f>
        <v>0</v>
      </c>
      <c r="J84" s="11">
        <f t="shared" si="82"/>
        <v>0</v>
      </c>
      <c r="K84" s="21">
        <f t="shared" si="82"/>
        <v>0</v>
      </c>
      <c r="L84" s="21">
        <f t="shared" si="82"/>
        <v>0</v>
      </c>
      <c r="M84" s="21">
        <f t="shared" si="82"/>
        <v>0</v>
      </c>
      <c r="N84" s="21">
        <f t="shared" ref="N84:O84" si="83">N85+N86</f>
        <v>0</v>
      </c>
      <c r="O84" s="21">
        <f t="shared" si="83"/>
        <v>0</v>
      </c>
      <c r="P84" s="21">
        <f t="shared" si="82"/>
        <v>0</v>
      </c>
      <c r="Q84" s="53"/>
      <c r="R84" s="50"/>
      <c r="S84" s="68"/>
      <c r="T84" s="56"/>
      <c r="U84" s="62"/>
      <c r="V84" s="62"/>
      <c r="W84" s="62"/>
      <c r="X84" s="56"/>
      <c r="Y84" s="62"/>
      <c r="Z84" s="56"/>
      <c r="AA84" s="62"/>
      <c r="AB84" s="62"/>
    </row>
    <row r="85" spans="1:28" s="8" customFormat="1" ht="45" hidden="1">
      <c r="A85" s="84"/>
      <c r="B85" s="50"/>
      <c r="C85" s="50"/>
      <c r="D85" s="50"/>
      <c r="E85" s="50"/>
      <c r="F85" s="25" t="s">
        <v>11</v>
      </c>
      <c r="G85" s="10">
        <f t="shared" si="81"/>
        <v>0</v>
      </c>
      <c r="H85" s="10">
        <v>0</v>
      </c>
      <c r="I85" s="1"/>
      <c r="J85" s="10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53"/>
      <c r="R85" s="50"/>
      <c r="S85" s="68"/>
      <c r="T85" s="56"/>
      <c r="U85" s="62"/>
      <c r="V85" s="62"/>
      <c r="W85" s="62"/>
      <c r="X85" s="56"/>
      <c r="Y85" s="62"/>
      <c r="Z85" s="56"/>
      <c r="AA85" s="62"/>
      <c r="AB85" s="62"/>
    </row>
    <row r="86" spans="1:28" s="8" customFormat="1" ht="30" hidden="1">
      <c r="A86" s="84"/>
      <c r="B86" s="50"/>
      <c r="C86" s="50"/>
      <c r="D86" s="50"/>
      <c r="E86" s="50"/>
      <c r="F86" s="25" t="s">
        <v>20</v>
      </c>
      <c r="G86" s="10">
        <f t="shared" si="81"/>
        <v>0</v>
      </c>
      <c r="H86" s="11">
        <v>0</v>
      </c>
      <c r="I86" s="21">
        <v>0</v>
      </c>
      <c r="J86" s="1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53"/>
      <c r="R86" s="50"/>
      <c r="S86" s="68"/>
      <c r="T86" s="56"/>
      <c r="U86" s="62"/>
      <c r="V86" s="62"/>
      <c r="W86" s="62"/>
      <c r="X86" s="56"/>
      <c r="Y86" s="62"/>
      <c r="Z86" s="56"/>
      <c r="AA86" s="62"/>
      <c r="AB86" s="62"/>
    </row>
    <row r="87" spans="1:28" s="8" customFormat="1" ht="60.75" hidden="1" customHeight="1">
      <c r="A87" s="85"/>
      <c r="B87" s="51"/>
      <c r="C87" s="51"/>
      <c r="D87" s="51"/>
      <c r="E87" s="51"/>
      <c r="F87" s="25" t="s">
        <v>24</v>
      </c>
      <c r="G87" s="10">
        <f t="shared" si="81"/>
        <v>0</v>
      </c>
      <c r="H87" s="11">
        <v>0</v>
      </c>
      <c r="I87" s="21">
        <v>0</v>
      </c>
      <c r="J87" s="11">
        <v>0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54"/>
      <c r="R87" s="51"/>
      <c r="S87" s="69"/>
      <c r="T87" s="57"/>
      <c r="U87" s="63"/>
      <c r="V87" s="63"/>
      <c r="W87" s="63"/>
      <c r="X87" s="57"/>
      <c r="Y87" s="63"/>
      <c r="Z87" s="57"/>
      <c r="AA87" s="63"/>
      <c r="AB87" s="63"/>
    </row>
    <row r="88" spans="1:28" s="8" customFormat="1" ht="15" customHeight="1">
      <c r="A88" s="43" t="s">
        <v>61</v>
      </c>
      <c r="B88" s="46" t="s">
        <v>69</v>
      </c>
      <c r="C88" s="49">
        <v>2023</v>
      </c>
      <c r="D88" s="49">
        <v>2023</v>
      </c>
      <c r="E88" s="49" t="s">
        <v>25</v>
      </c>
      <c r="F88" s="25" t="s">
        <v>9</v>
      </c>
      <c r="G88" s="10">
        <f>G89</f>
        <v>131366238.90000001</v>
      </c>
      <c r="H88" s="10">
        <f t="shared" ref="H88:P88" si="84">H89</f>
        <v>0</v>
      </c>
      <c r="I88" s="1">
        <f t="shared" si="84"/>
        <v>0</v>
      </c>
      <c r="J88" s="10">
        <f t="shared" si="84"/>
        <v>0</v>
      </c>
      <c r="K88" s="1">
        <f t="shared" si="84"/>
        <v>0</v>
      </c>
      <c r="L88" s="1">
        <f t="shared" si="84"/>
        <v>0</v>
      </c>
      <c r="M88" s="1">
        <f t="shared" si="84"/>
        <v>120529157.90000001</v>
      </c>
      <c r="N88" s="1">
        <f t="shared" si="84"/>
        <v>10031678.99</v>
      </c>
      <c r="O88" s="1">
        <f t="shared" si="84"/>
        <v>0</v>
      </c>
      <c r="P88" s="1">
        <f t="shared" si="84"/>
        <v>0</v>
      </c>
      <c r="Q88" s="52" t="s">
        <v>26</v>
      </c>
      <c r="R88" s="49" t="s">
        <v>26</v>
      </c>
      <c r="S88" s="49" t="s">
        <v>26</v>
      </c>
      <c r="T88" s="49" t="s">
        <v>26</v>
      </c>
      <c r="U88" s="52" t="s">
        <v>26</v>
      </c>
      <c r="V88" s="52" t="s">
        <v>26</v>
      </c>
      <c r="W88" s="52" t="s">
        <v>26</v>
      </c>
      <c r="X88" s="49" t="s">
        <v>26</v>
      </c>
      <c r="Y88" s="52" t="s">
        <v>26</v>
      </c>
      <c r="Z88" s="49" t="s">
        <v>26</v>
      </c>
      <c r="AA88" s="52" t="s">
        <v>26</v>
      </c>
      <c r="AB88" s="52" t="s">
        <v>26</v>
      </c>
    </row>
    <row r="89" spans="1:28" s="8" customFormat="1" ht="45">
      <c r="A89" s="44"/>
      <c r="B89" s="47"/>
      <c r="C89" s="50"/>
      <c r="D89" s="50"/>
      <c r="E89" s="50"/>
      <c r="F89" s="25" t="s">
        <v>10</v>
      </c>
      <c r="G89" s="10">
        <f>G90+G91</f>
        <v>131366238.90000001</v>
      </c>
      <c r="H89" s="10">
        <f t="shared" ref="H89:P89" si="85">H90+H91</f>
        <v>0</v>
      </c>
      <c r="I89" s="1">
        <f t="shared" si="85"/>
        <v>0</v>
      </c>
      <c r="J89" s="10">
        <f t="shared" si="85"/>
        <v>0</v>
      </c>
      <c r="K89" s="1">
        <f t="shared" si="85"/>
        <v>0</v>
      </c>
      <c r="L89" s="1">
        <f t="shared" si="85"/>
        <v>0</v>
      </c>
      <c r="M89" s="1">
        <f t="shared" si="85"/>
        <v>120529157.90000001</v>
      </c>
      <c r="N89" s="1">
        <f t="shared" ref="N89:O89" si="86">N90+N91</f>
        <v>10031678.99</v>
      </c>
      <c r="O89" s="1">
        <f t="shared" si="86"/>
        <v>0</v>
      </c>
      <c r="P89" s="1">
        <f t="shared" si="85"/>
        <v>0</v>
      </c>
      <c r="Q89" s="53"/>
      <c r="R89" s="50"/>
      <c r="S89" s="50"/>
      <c r="T89" s="50"/>
      <c r="U89" s="53"/>
      <c r="V89" s="53"/>
      <c r="W89" s="53"/>
      <c r="X89" s="50"/>
      <c r="Y89" s="53"/>
      <c r="Z89" s="50"/>
      <c r="AA89" s="53"/>
      <c r="AB89" s="53"/>
    </row>
    <row r="90" spans="1:28" s="8" customFormat="1" ht="45">
      <c r="A90" s="44"/>
      <c r="B90" s="47"/>
      <c r="C90" s="50"/>
      <c r="D90" s="50"/>
      <c r="E90" s="50"/>
      <c r="F90" s="25" t="s">
        <v>11</v>
      </c>
      <c r="G90" s="10">
        <f t="shared" ref="G90:P91" si="87">G95+G100</f>
        <v>2188538.9</v>
      </c>
      <c r="H90" s="10">
        <f t="shared" si="87"/>
        <v>0</v>
      </c>
      <c r="I90" s="1">
        <f t="shared" si="87"/>
        <v>0</v>
      </c>
      <c r="J90" s="10">
        <f t="shared" si="87"/>
        <v>0</v>
      </c>
      <c r="K90" s="1">
        <f t="shared" si="87"/>
        <v>0</v>
      </c>
      <c r="L90" s="10">
        <f t="shared" si="87"/>
        <v>0</v>
      </c>
      <c r="M90" s="1">
        <f t="shared" si="87"/>
        <v>851457.9</v>
      </c>
      <c r="N90" s="1">
        <v>531678.99</v>
      </c>
      <c r="O90" s="1">
        <f t="shared" ref="O90" si="88">O95+O100</f>
        <v>0</v>
      </c>
      <c r="P90" s="1">
        <f t="shared" si="87"/>
        <v>0</v>
      </c>
      <c r="Q90" s="53"/>
      <c r="R90" s="50"/>
      <c r="S90" s="50"/>
      <c r="T90" s="50"/>
      <c r="U90" s="53"/>
      <c r="V90" s="53"/>
      <c r="W90" s="53"/>
      <c r="X90" s="50"/>
      <c r="Y90" s="53"/>
      <c r="Z90" s="50"/>
      <c r="AA90" s="53"/>
      <c r="AB90" s="53"/>
    </row>
    <row r="91" spans="1:28" s="8" customFormat="1" ht="30">
      <c r="A91" s="44"/>
      <c r="B91" s="47"/>
      <c r="C91" s="50"/>
      <c r="D91" s="50"/>
      <c r="E91" s="50"/>
      <c r="F91" s="25" t="s">
        <v>20</v>
      </c>
      <c r="G91" s="10">
        <f t="shared" si="87"/>
        <v>129177700</v>
      </c>
      <c r="H91" s="10">
        <f t="shared" si="87"/>
        <v>0</v>
      </c>
      <c r="I91" s="1">
        <f t="shared" si="87"/>
        <v>0</v>
      </c>
      <c r="J91" s="10">
        <f t="shared" si="87"/>
        <v>0</v>
      </c>
      <c r="K91" s="1">
        <f t="shared" si="87"/>
        <v>0</v>
      </c>
      <c r="L91" s="10">
        <f t="shared" si="87"/>
        <v>0</v>
      </c>
      <c r="M91" s="1">
        <f t="shared" si="87"/>
        <v>119677700</v>
      </c>
      <c r="N91" s="1">
        <f t="shared" si="87"/>
        <v>9500000</v>
      </c>
      <c r="O91" s="1">
        <f t="shared" ref="O91" si="89">O96+O101</f>
        <v>0</v>
      </c>
      <c r="P91" s="1">
        <f t="shared" si="87"/>
        <v>0</v>
      </c>
      <c r="Q91" s="53"/>
      <c r="R91" s="50"/>
      <c r="S91" s="50"/>
      <c r="T91" s="50"/>
      <c r="U91" s="53"/>
      <c r="V91" s="53"/>
      <c r="W91" s="53"/>
      <c r="X91" s="50"/>
      <c r="Y91" s="53"/>
      <c r="Z91" s="50"/>
      <c r="AA91" s="53"/>
      <c r="AB91" s="53"/>
    </row>
    <row r="92" spans="1:28" s="8" customFormat="1" ht="116.25" customHeight="1">
      <c r="A92" s="45"/>
      <c r="B92" s="48"/>
      <c r="C92" s="51"/>
      <c r="D92" s="51"/>
      <c r="E92" s="51"/>
      <c r="F92" s="25" t="s">
        <v>24</v>
      </c>
      <c r="G92" s="10">
        <f>G97+G102</f>
        <v>0</v>
      </c>
      <c r="H92" s="10">
        <f t="shared" ref="H92:P92" si="90">H97+H102</f>
        <v>0</v>
      </c>
      <c r="I92" s="1">
        <f t="shared" si="90"/>
        <v>0</v>
      </c>
      <c r="J92" s="10">
        <f t="shared" si="90"/>
        <v>0</v>
      </c>
      <c r="K92" s="1">
        <f t="shared" si="90"/>
        <v>0</v>
      </c>
      <c r="L92" s="10">
        <f t="shared" si="90"/>
        <v>0</v>
      </c>
      <c r="M92" s="1">
        <f t="shared" si="90"/>
        <v>0</v>
      </c>
      <c r="N92" s="1">
        <f t="shared" si="90"/>
        <v>0</v>
      </c>
      <c r="O92" s="1">
        <f t="shared" ref="O92" si="91">O97+O102</f>
        <v>0</v>
      </c>
      <c r="P92" s="1">
        <f t="shared" si="90"/>
        <v>0</v>
      </c>
      <c r="Q92" s="54"/>
      <c r="R92" s="51"/>
      <c r="S92" s="51"/>
      <c r="T92" s="51"/>
      <c r="U92" s="54"/>
      <c r="V92" s="54"/>
      <c r="W92" s="54"/>
      <c r="X92" s="51"/>
      <c r="Y92" s="54"/>
      <c r="Z92" s="51"/>
      <c r="AA92" s="54"/>
      <c r="AB92" s="54"/>
    </row>
    <row r="93" spans="1:28" s="8" customFormat="1">
      <c r="A93" s="36" t="s">
        <v>62</v>
      </c>
      <c r="B93" s="37" t="s">
        <v>75</v>
      </c>
      <c r="C93" s="37">
        <v>2023</v>
      </c>
      <c r="D93" s="37">
        <v>2023</v>
      </c>
      <c r="E93" s="37" t="s">
        <v>25</v>
      </c>
      <c r="F93" s="25" t="s">
        <v>9</v>
      </c>
      <c r="G93" s="10">
        <f>SUM(H93:P93)</f>
        <v>26366238.899999999</v>
      </c>
      <c r="H93" s="11">
        <f t="shared" ref="H93:P93" si="92">H94</f>
        <v>0</v>
      </c>
      <c r="I93" s="21">
        <f t="shared" si="92"/>
        <v>0</v>
      </c>
      <c r="J93" s="11">
        <f t="shared" si="92"/>
        <v>0</v>
      </c>
      <c r="K93" s="21">
        <f t="shared" si="92"/>
        <v>0</v>
      </c>
      <c r="L93" s="21">
        <f t="shared" si="92"/>
        <v>0</v>
      </c>
      <c r="M93" s="21">
        <f t="shared" si="92"/>
        <v>15529157.9</v>
      </c>
      <c r="N93" s="21">
        <f t="shared" si="92"/>
        <v>10837081</v>
      </c>
      <c r="O93" s="21">
        <f t="shared" si="92"/>
        <v>0</v>
      </c>
      <c r="P93" s="21">
        <f t="shared" si="92"/>
        <v>0</v>
      </c>
      <c r="Q93" s="40" t="s">
        <v>49</v>
      </c>
      <c r="R93" s="37" t="s">
        <v>48</v>
      </c>
      <c r="S93" s="42" t="s">
        <v>76</v>
      </c>
      <c r="T93" s="39"/>
      <c r="U93" s="38"/>
      <c r="V93" s="38"/>
      <c r="W93" s="38"/>
      <c r="X93" s="39"/>
      <c r="Y93" s="38">
        <v>4</v>
      </c>
      <c r="Z93" s="39">
        <v>1</v>
      </c>
      <c r="AA93" s="38"/>
      <c r="AB93" s="38"/>
    </row>
    <row r="94" spans="1:28" s="8" customFormat="1" ht="45">
      <c r="A94" s="36"/>
      <c r="B94" s="37"/>
      <c r="C94" s="37"/>
      <c r="D94" s="37"/>
      <c r="E94" s="37"/>
      <c r="F94" s="25" t="s">
        <v>10</v>
      </c>
      <c r="G94" s="10">
        <f t="shared" ref="G94:G102" si="93">SUM(H94:P94)</f>
        <v>26366238.899999999</v>
      </c>
      <c r="H94" s="11">
        <f>H95+H96</f>
        <v>0</v>
      </c>
      <c r="I94" s="21">
        <f t="shared" ref="I94:P94" si="94">I95+I96</f>
        <v>0</v>
      </c>
      <c r="J94" s="11">
        <f t="shared" si="94"/>
        <v>0</v>
      </c>
      <c r="K94" s="21">
        <f t="shared" si="94"/>
        <v>0</v>
      </c>
      <c r="L94" s="21">
        <f t="shared" si="94"/>
        <v>0</v>
      </c>
      <c r="M94" s="21">
        <f t="shared" si="94"/>
        <v>15529157.9</v>
      </c>
      <c r="N94" s="21">
        <f t="shared" si="94"/>
        <v>10837081</v>
      </c>
      <c r="O94" s="21">
        <f t="shared" ref="O94" si="95">O95+O96</f>
        <v>0</v>
      </c>
      <c r="P94" s="21">
        <f t="shared" si="94"/>
        <v>0</v>
      </c>
      <c r="Q94" s="36"/>
      <c r="R94" s="41"/>
      <c r="S94" s="42"/>
      <c r="T94" s="39"/>
      <c r="U94" s="38"/>
      <c r="V94" s="38"/>
      <c r="W94" s="38"/>
      <c r="X94" s="39"/>
      <c r="Y94" s="38"/>
      <c r="Z94" s="39"/>
      <c r="AA94" s="38"/>
      <c r="AB94" s="38"/>
    </row>
    <row r="95" spans="1:28" s="8" customFormat="1" ht="45">
      <c r="A95" s="36"/>
      <c r="B95" s="37"/>
      <c r="C95" s="37"/>
      <c r="D95" s="37"/>
      <c r="E95" s="37"/>
      <c r="F95" s="25" t="s">
        <v>11</v>
      </c>
      <c r="G95" s="10">
        <f t="shared" si="93"/>
        <v>2188538.9</v>
      </c>
      <c r="H95" s="10">
        <v>0</v>
      </c>
      <c r="I95" s="1">
        <v>0</v>
      </c>
      <c r="J95" s="10">
        <v>0</v>
      </c>
      <c r="K95" s="1">
        <v>0</v>
      </c>
      <c r="L95" s="1">
        <v>0</v>
      </c>
      <c r="M95" s="1">
        <v>851457.9</v>
      </c>
      <c r="N95" s="1">
        <v>1337081</v>
      </c>
      <c r="O95" s="1">
        <v>0</v>
      </c>
      <c r="P95" s="1">
        <v>0</v>
      </c>
      <c r="Q95" s="36"/>
      <c r="R95" s="41"/>
      <c r="S95" s="42"/>
      <c r="T95" s="39"/>
      <c r="U95" s="38"/>
      <c r="V95" s="38"/>
      <c r="W95" s="38"/>
      <c r="X95" s="39"/>
      <c r="Y95" s="38"/>
      <c r="Z95" s="39"/>
      <c r="AA95" s="38"/>
      <c r="AB95" s="38"/>
    </row>
    <row r="96" spans="1:28" s="8" customFormat="1" ht="30">
      <c r="A96" s="36"/>
      <c r="B96" s="37"/>
      <c r="C96" s="37"/>
      <c r="D96" s="37"/>
      <c r="E96" s="37"/>
      <c r="F96" s="25" t="s">
        <v>20</v>
      </c>
      <c r="G96" s="10">
        <f t="shared" si="93"/>
        <v>24177700</v>
      </c>
      <c r="H96" s="11">
        <v>0</v>
      </c>
      <c r="I96" s="21">
        <v>0</v>
      </c>
      <c r="J96" s="11">
        <v>0</v>
      </c>
      <c r="K96" s="21">
        <v>0</v>
      </c>
      <c r="L96" s="21">
        <v>0</v>
      </c>
      <c r="M96" s="21">
        <v>14677700</v>
      </c>
      <c r="N96" s="21">
        <v>9500000</v>
      </c>
      <c r="O96" s="21">
        <v>0</v>
      </c>
      <c r="P96" s="21">
        <v>0</v>
      </c>
      <c r="Q96" s="36"/>
      <c r="R96" s="41"/>
      <c r="S96" s="42"/>
      <c r="T96" s="39"/>
      <c r="U96" s="38"/>
      <c r="V96" s="38"/>
      <c r="W96" s="38"/>
      <c r="X96" s="39"/>
      <c r="Y96" s="38"/>
      <c r="Z96" s="39"/>
      <c r="AA96" s="38"/>
      <c r="AB96" s="38"/>
    </row>
    <row r="97" spans="1:28" s="8" customFormat="1" ht="66.75" customHeight="1">
      <c r="A97" s="36"/>
      <c r="B97" s="37"/>
      <c r="C97" s="37"/>
      <c r="D97" s="37"/>
      <c r="E97" s="37"/>
      <c r="F97" s="25" t="s">
        <v>24</v>
      </c>
      <c r="G97" s="10">
        <f t="shared" si="93"/>
        <v>0</v>
      </c>
      <c r="H97" s="11">
        <v>0</v>
      </c>
      <c r="I97" s="21">
        <v>0</v>
      </c>
      <c r="J97" s="1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36"/>
      <c r="R97" s="41"/>
      <c r="S97" s="42"/>
      <c r="T97" s="39"/>
      <c r="U97" s="38"/>
      <c r="V97" s="38"/>
      <c r="W97" s="38"/>
      <c r="X97" s="39"/>
      <c r="Y97" s="38"/>
      <c r="Z97" s="39"/>
      <c r="AA97" s="38"/>
      <c r="AB97" s="38"/>
    </row>
    <row r="98" spans="1:28" s="8" customFormat="1">
      <c r="A98" s="36" t="s">
        <v>72</v>
      </c>
      <c r="B98" s="37" t="s">
        <v>71</v>
      </c>
      <c r="C98" s="37">
        <v>2023</v>
      </c>
      <c r="D98" s="37">
        <v>2023</v>
      </c>
      <c r="E98" s="37" t="s">
        <v>25</v>
      </c>
      <c r="F98" s="25" t="s">
        <v>9</v>
      </c>
      <c r="G98" s="10">
        <f t="shared" si="93"/>
        <v>105000000</v>
      </c>
      <c r="H98" s="11">
        <f t="shared" ref="H98:P98" si="96">H99</f>
        <v>0</v>
      </c>
      <c r="I98" s="21">
        <f t="shared" si="96"/>
        <v>0</v>
      </c>
      <c r="J98" s="11">
        <f t="shared" si="96"/>
        <v>0</v>
      </c>
      <c r="K98" s="21">
        <f t="shared" si="96"/>
        <v>0</v>
      </c>
      <c r="L98" s="21">
        <f t="shared" si="96"/>
        <v>0</v>
      </c>
      <c r="M98" s="21">
        <f t="shared" si="96"/>
        <v>105000000</v>
      </c>
      <c r="N98" s="21">
        <f t="shared" si="96"/>
        <v>0</v>
      </c>
      <c r="O98" s="21">
        <f t="shared" si="96"/>
        <v>0</v>
      </c>
      <c r="P98" s="21">
        <f t="shared" si="96"/>
        <v>0</v>
      </c>
      <c r="Q98" s="40" t="s">
        <v>70</v>
      </c>
      <c r="R98" s="37" t="s">
        <v>48</v>
      </c>
      <c r="S98" s="42" t="s">
        <v>58</v>
      </c>
      <c r="T98" s="39"/>
      <c r="U98" s="38"/>
      <c r="V98" s="38"/>
      <c r="W98" s="38"/>
      <c r="X98" s="39"/>
      <c r="Y98" s="38">
        <v>1</v>
      </c>
      <c r="Z98" s="39"/>
      <c r="AA98" s="38"/>
      <c r="AB98" s="38"/>
    </row>
    <row r="99" spans="1:28" s="8" customFormat="1" ht="45">
      <c r="A99" s="36"/>
      <c r="B99" s="37"/>
      <c r="C99" s="37"/>
      <c r="D99" s="37"/>
      <c r="E99" s="37"/>
      <c r="F99" s="25" t="s">
        <v>10</v>
      </c>
      <c r="G99" s="10">
        <f t="shared" si="93"/>
        <v>105000000</v>
      </c>
      <c r="H99" s="11">
        <f>H100+H101</f>
        <v>0</v>
      </c>
      <c r="I99" s="21">
        <f t="shared" ref="I99:P99" si="97">I100+I101</f>
        <v>0</v>
      </c>
      <c r="J99" s="11">
        <f t="shared" si="97"/>
        <v>0</v>
      </c>
      <c r="K99" s="21">
        <f t="shared" si="97"/>
        <v>0</v>
      </c>
      <c r="L99" s="21">
        <f t="shared" si="97"/>
        <v>0</v>
      </c>
      <c r="M99" s="21">
        <f t="shared" si="97"/>
        <v>105000000</v>
      </c>
      <c r="N99" s="21">
        <f t="shared" ref="N99:O99" si="98">N100+N101</f>
        <v>0</v>
      </c>
      <c r="O99" s="21">
        <f t="shared" si="98"/>
        <v>0</v>
      </c>
      <c r="P99" s="21">
        <f t="shared" si="97"/>
        <v>0</v>
      </c>
      <c r="Q99" s="36"/>
      <c r="R99" s="41"/>
      <c r="S99" s="42"/>
      <c r="T99" s="39"/>
      <c r="U99" s="38"/>
      <c r="V99" s="38"/>
      <c r="W99" s="38"/>
      <c r="X99" s="39"/>
      <c r="Y99" s="38"/>
      <c r="Z99" s="39"/>
      <c r="AA99" s="38"/>
      <c r="AB99" s="38"/>
    </row>
    <row r="100" spans="1:28" s="8" customFormat="1" ht="45">
      <c r="A100" s="36"/>
      <c r="B100" s="37"/>
      <c r="C100" s="37"/>
      <c r="D100" s="37"/>
      <c r="E100" s="37"/>
      <c r="F100" s="25" t="s">
        <v>11</v>
      </c>
      <c r="G100" s="10">
        <f t="shared" si="93"/>
        <v>0</v>
      </c>
      <c r="H100" s="10">
        <v>0</v>
      </c>
      <c r="I100" s="1">
        <v>0</v>
      </c>
      <c r="J100" s="10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36"/>
      <c r="R100" s="41"/>
      <c r="S100" s="42"/>
      <c r="T100" s="39"/>
      <c r="U100" s="38"/>
      <c r="V100" s="38"/>
      <c r="W100" s="38"/>
      <c r="X100" s="39"/>
      <c r="Y100" s="38"/>
      <c r="Z100" s="39"/>
      <c r="AA100" s="38"/>
      <c r="AB100" s="38"/>
    </row>
    <row r="101" spans="1:28" s="8" customFormat="1" ht="30">
      <c r="A101" s="36"/>
      <c r="B101" s="37"/>
      <c r="C101" s="37"/>
      <c r="D101" s="37"/>
      <c r="E101" s="37"/>
      <c r="F101" s="25" t="s">
        <v>20</v>
      </c>
      <c r="G101" s="10">
        <f t="shared" si="93"/>
        <v>105000000</v>
      </c>
      <c r="H101" s="11">
        <v>0</v>
      </c>
      <c r="I101" s="21">
        <v>0</v>
      </c>
      <c r="J101" s="11">
        <v>0</v>
      </c>
      <c r="K101" s="21">
        <v>0</v>
      </c>
      <c r="L101" s="21">
        <v>0</v>
      </c>
      <c r="M101" s="21">
        <v>105000000</v>
      </c>
      <c r="N101" s="21">
        <v>0</v>
      </c>
      <c r="O101" s="21">
        <v>0</v>
      </c>
      <c r="P101" s="21">
        <v>0</v>
      </c>
      <c r="Q101" s="36"/>
      <c r="R101" s="41"/>
      <c r="S101" s="42"/>
      <c r="T101" s="39"/>
      <c r="U101" s="38"/>
      <c r="V101" s="38"/>
      <c r="W101" s="38"/>
      <c r="X101" s="39"/>
      <c r="Y101" s="38"/>
      <c r="Z101" s="39"/>
      <c r="AA101" s="38"/>
      <c r="AB101" s="38"/>
    </row>
    <row r="102" spans="1:28" s="8" customFormat="1" ht="31.5" customHeight="1">
      <c r="A102" s="36"/>
      <c r="B102" s="37"/>
      <c r="C102" s="37"/>
      <c r="D102" s="37"/>
      <c r="E102" s="37"/>
      <c r="F102" s="17" t="s">
        <v>24</v>
      </c>
      <c r="G102" s="10">
        <f t="shared" si="93"/>
        <v>0</v>
      </c>
      <c r="H102" s="11">
        <v>0</v>
      </c>
      <c r="I102" s="21">
        <v>0</v>
      </c>
      <c r="J102" s="1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36"/>
      <c r="R102" s="41"/>
      <c r="S102" s="42"/>
      <c r="T102" s="39"/>
      <c r="U102" s="38"/>
      <c r="V102" s="38"/>
      <c r="W102" s="38"/>
      <c r="X102" s="39"/>
      <c r="Y102" s="38"/>
      <c r="Z102" s="39"/>
      <c r="AA102" s="38"/>
      <c r="AB102" s="38"/>
    </row>
    <row r="103" spans="1:28" s="5" customFormat="1" ht="16.5" customHeight="1">
      <c r="A103" s="135" t="s">
        <v>21</v>
      </c>
      <c r="B103" s="136"/>
      <c r="C103" s="136"/>
      <c r="D103" s="136"/>
      <c r="E103" s="137"/>
      <c r="F103" s="14" t="s">
        <v>9</v>
      </c>
      <c r="G103" s="10">
        <f>G104</f>
        <v>231158960.51999998</v>
      </c>
      <c r="H103" s="10">
        <f t="shared" ref="H103:P103" si="99">H104</f>
        <v>21052631.579999998</v>
      </c>
      <c r="I103" s="1">
        <f t="shared" si="99"/>
        <v>26315789.489999998</v>
      </c>
      <c r="J103" s="10">
        <f t="shared" si="99"/>
        <v>10798142.65</v>
      </c>
      <c r="K103" s="1">
        <f t="shared" si="99"/>
        <v>9774848.9499999993</v>
      </c>
      <c r="L103" s="1">
        <f t="shared" si="99"/>
        <v>12474675.789999999</v>
      </c>
      <c r="M103" s="1">
        <f>M104</f>
        <v>123355432.06999999</v>
      </c>
      <c r="N103" s="1">
        <f t="shared" si="99"/>
        <v>26033439.990000002</v>
      </c>
      <c r="O103" s="1">
        <f t="shared" si="99"/>
        <v>1127000</v>
      </c>
      <c r="P103" s="1">
        <f t="shared" si="99"/>
        <v>227000</v>
      </c>
      <c r="Q103" s="52" t="s">
        <v>26</v>
      </c>
      <c r="R103" s="49" t="s">
        <v>26</v>
      </c>
      <c r="S103" s="49" t="s">
        <v>26</v>
      </c>
      <c r="T103" s="49" t="s">
        <v>26</v>
      </c>
      <c r="U103" s="52" t="s">
        <v>26</v>
      </c>
      <c r="V103" s="52" t="s">
        <v>26</v>
      </c>
      <c r="W103" s="52" t="s">
        <v>26</v>
      </c>
      <c r="X103" s="49" t="s">
        <v>26</v>
      </c>
      <c r="Y103" s="52" t="s">
        <v>26</v>
      </c>
      <c r="Z103" s="49" t="s">
        <v>26</v>
      </c>
      <c r="AA103" s="52" t="s">
        <v>26</v>
      </c>
      <c r="AB103" s="52" t="s">
        <v>26</v>
      </c>
    </row>
    <row r="104" spans="1:28" s="5" customFormat="1" ht="45">
      <c r="A104" s="138"/>
      <c r="B104" s="139"/>
      <c r="C104" s="139"/>
      <c r="D104" s="139"/>
      <c r="E104" s="140"/>
      <c r="F104" s="14" t="s">
        <v>10</v>
      </c>
      <c r="G104" s="10">
        <f>SUM(H104:P104)</f>
        <v>231158960.51999998</v>
      </c>
      <c r="H104" s="10">
        <f t="shared" ref="H104:L104" si="100">H105+H106</f>
        <v>21052631.579999998</v>
      </c>
      <c r="I104" s="1">
        <f>I105+I106</f>
        <v>26315789.489999998</v>
      </c>
      <c r="J104" s="10">
        <f t="shared" si="100"/>
        <v>10798142.65</v>
      </c>
      <c r="K104" s="1">
        <f t="shared" si="100"/>
        <v>9774848.9499999993</v>
      </c>
      <c r="L104" s="1">
        <f t="shared" si="100"/>
        <v>12474675.789999999</v>
      </c>
      <c r="M104" s="1">
        <f t="shared" ref="M104:P104" si="101">M105+M106</f>
        <v>123355432.06999999</v>
      </c>
      <c r="N104" s="1">
        <f t="shared" ref="N104:O104" si="102">N105+N106</f>
        <v>26033439.990000002</v>
      </c>
      <c r="O104" s="1">
        <f t="shared" si="102"/>
        <v>1127000</v>
      </c>
      <c r="P104" s="1">
        <f t="shared" si="101"/>
        <v>227000</v>
      </c>
      <c r="Q104" s="53"/>
      <c r="R104" s="50"/>
      <c r="S104" s="50"/>
      <c r="T104" s="50"/>
      <c r="U104" s="53"/>
      <c r="V104" s="53"/>
      <c r="W104" s="53"/>
      <c r="X104" s="50"/>
      <c r="Y104" s="53"/>
      <c r="Z104" s="50"/>
      <c r="AA104" s="53"/>
      <c r="AB104" s="53"/>
    </row>
    <row r="105" spans="1:28" s="5" customFormat="1" ht="45">
      <c r="A105" s="138"/>
      <c r="B105" s="139"/>
      <c r="C105" s="139"/>
      <c r="D105" s="139"/>
      <c r="E105" s="140"/>
      <c r="F105" s="14" t="s">
        <v>11</v>
      </c>
      <c r="G105" s="10">
        <f t="shared" ref="G105:G107" si="103">SUM(H105:P105)</f>
        <v>27981260.52</v>
      </c>
      <c r="H105" s="10">
        <f>H45</f>
        <v>1052631.58</v>
      </c>
      <c r="I105" s="1">
        <f>I45+I70+I80</f>
        <v>1315789.49</v>
      </c>
      <c r="J105" s="10">
        <f>J45+J70+J80</f>
        <v>798142.65</v>
      </c>
      <c r="K105" s="1">
        <f>K45+K70+K80</f>
        <v>774848.95</v>
      </c>
      <c r="L105" s="10">
        <f>L45+L70+L80</f>
        <v>2474675.79</v>
      </c>
      <c r="M105" s="1">
        <f>M45+M70+M80+M90</f>
        <v>3677732.07</v>
      </c>
      <c r="N105" s="1">
        <f>N45+N70+N80+N90</f>
        <v>16533439.99</v>
      </c>
      <c r="O105" s="1">
        <f>O45+O70+O80+O90</f>
        <v>1127000</v>
      </c>
      <c r="P105" s="1">
        <f>P45+P70+P80+P90</f>
        <v>227000</v>
      </c>
      <c r="Q105" s="53"/>
      <c r="R105" s="50"/>
      <c r="S105" s="50"/>
      <c r="T105" s="50"/>
      <c r="U105" s="53"/>
      <c r="V105" s="53"/>
      <c r="W105" s="53"/>
      <c r="X105" s="50"/>
      <c r="Y105" s="53"/>
      <c r="Z105" s="50"/>
      <c r="AA105" s="53"/>
      <c r="AB105" s="53"/>
    </row>
    <row r="106" spans="1:28" s="5" customFormat="1" ht="30">
      <c r="A106" s="138"/>
      <c r="B106" s="139"/>
      <c r="C106" s="139"/>
      <c r="D106" s="139"/>
      <c r="E106" s="140"/>
      <c r="F106" s="14" t="s">
        <v>20</v>
      </c>
      <c r="G106" s="10">
        <f t="shared" si="103"/>
        <v>203177700</v>
      </c>
      <c r="H106" s="10">
        <f t="shared" ref="H106" si="104">H46</f>
        <v>20000000</v>
      </c>
      <c r="I106" s="1">
        <f t="shared" ref="I106:K106" si="105">I46+I71</f>
        <v>25000000</v>
      </c>
      <c r="J106" s="10">
        <f t="shared" si="105"/>
        <v>10000000</v>
      </c>
      <c r="K106" s="1">
        <f t="shared" si="105"/>
        <v>9000000</v>
      </c>
      <c r="L106" s="1">
        <f>L46+L71+L91</f>
        <v>10000000</v>
      </c>
      <c r="M106" s="1">
        <f>M46+M71+M91</f>
        <v>119677700</v>
      </c>
      <c r="N106" s="1">
        <f t="shared" ref="N106:P106" si="106">N46+N71+N91</f>
        <v>9500000</v>
      </c>
      <c r="O106" s="1">
        <f t="shared" ref="O106" si="107">O46+O71+O91</f>
        <v>0</v>
      </c>
      <c r="P106" s="1">
        <f t="shared" si="106"/>
        <v>0</v>
      </c>
      <c r="Q106" s="53"/>
      <c r="R106" s="50"/>
      <c r="S106" s="50"/>
      <c r="T106" s="50"/>
      <c r="U106" s="53"/>
      <c r="V106" s="53"/>
      <c r="W106" s="53"/>
      <c r="X106" s="50"/>
      <c r="Y106" s="53"/>
      <c r="Z106" s="50"/>
      <c r="AA106" s="53"/>
      <c r="AB106" s="53"/>
    </row>
    <row r="107" spans="1:28" s="5" customFormat="1">
      <c r="A107" s="138"/>
      <c r="B107" s="139"/>
      <c r="C107" s="139"/>
      <c r="D107" s="139"/>
      <c r="E107" s="140"/>
      <c r="F107" s="19" t="s">
        <v>24</v>
      </c>
      <c r="G107" s="10">
        <f t="shared" si="103"/>
        <v>0</v>
      </c>
      <c r="H107" s="11">
        <v>0</v>
      </c>
      <c r="I107" s="21">
        <v>0</v>
      </c>
      <c r="J107" s="1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53"/>
      <c r="R107" s="50"/>
      <c r="S107" s="50"/>
      <c r="T107" s="50"/>
      <c r="U107" s="53"/>
      <c r="V107" s="53"/>
      <c r="W107" s="53"/>
      <c r="X107" s="50"/>
      <c r="Y107" s="53"/>
      <c r="Z107" s="50"/>
      <c r="AA107" s="53"/>
      <c r="AB107" s="53"/>
    </row>
    <row r="108" spans="1:28">
      <c r="A108" s="36" t="s">
        <v>19</v>
      </c>
      <c r="B108" s="36"/>
      <c r="C108" s="36"/>
      <c r="D108" s="36"/>
      <c r="E108" s="36"/>
      <c r="F108" s="3" t="s">
        <v>9</v>
      </c>
      <c r="G108" s="1">
        <f>G109</f>
        <v>242033283.62</v>
      </c>
      <c r="H108" s="1">
        <f>H109</f>
        <v>31578947.379999999</v>
      </c>
      <c r="I108" s="1">
        <f>I109</f>
        <v>26663796.789999999</v>
      </c>
      <c r="J108" s="1">
        <f>J109</f>
        <v>10798142.65</v>
      </c>
      <c r="K108" s="1">
        <f>K109+K112</f>
        <v>9774848.9499999993</v>
      </c>
      <c r="L108" s="1">
        <f>L109+L112</f>
        <v>12474675.789999999</v>
      </c>
      <c r="M108" s="1">
        <f t="shared" ref="M108:P108" si="108">M109+M112</f>
        <v>123355432.06999999</v>
      </c>
      <c r="N108" s="1">
        <f t="shared" ref="N108:O108" si="109">N109+N112</f>
        <v>26033439.990000002</v>
      </c>
      <c r="O108" s="1">
        <f t="shared" si="109"/>
        <v>1127000</v>
      </c>
      <c r="P108" s="1">
        <f t="shared" si="108"/>
        <v>227000</v>
      </c>
      <c r="Q108" s="36" t="s">
        <v>26</v>
      </c>
      <c r="R108" s="36" t="s">
        <v>26</v>
      </c>
      <c r="S108" s="36" t="s">
        <v>26</v>
      </c>
      <c r="T108" s="36" t="s">
        <v>26</v>
      </c>
      <c r="U108" s="36" t="s">
        <v>26</v>
      </c>
      <c r="V108" s="36" t="s">
        <v>26</v>
      </c>
      <c r="W108" s="36" t="s">
        <v>26</v>
      </c>
      <c r="X108" s="36" t="s">
        <v>26</v>
      </c>
      <c r="Y108" s="36" t="s">
        <v>26</v>
      </c>
      <c r="Z108" s="36" t="s">
        <v>26</v>
      </c>
      <c r="AA108" s="36" t="s">
        <v>26</v>
      </c>
      <c r="AB108" s="36" t="s">
        <v>26</v>
      </c>
    </row>
    <row r="109" spans="1:28" ht="45">
      <c r="A109" s="36"/>
      <c r="B109" s="36"/>
      <c r="C109" s="36"/>
      <c r="D109" s="36"/>
      <c r="E109" s="36"/>
      <c r="F109" s="3" t="s">
        <v>10</v>
      </c>
      <c r="G109" s="1">
        <f>SUM(H109:P109)</f>
        <v>242033283.62</v>
      </c>
      <c r="H109" s="1">
        <f>H110+H111</f>
        <v>31578947.379999999</v>
      </c>
      <c r="I109" s="1">
        <f t="shared" ref="I109:L109" si="110">I110+I111</f>
        <v>26663796.789999999</v>
      </c>
      <c r="J109" s="1">
        <f t="shared" si="110"/>
        <v>10798142.65</v>
      </c>
      <c r="K109" s="1">
        <f>K110+K111</f>
        <v>9774848.9499999993</v>
      </c>
      <c r="L109" s="1">
        <f t="shared" si="110"/>
        <v>12474675.789999999</v>
      </c>
      <c r="M109" s="1">
        <f t="shared" ref="M109:P109" si="111">M110+M111</f>
        <v>123355432.06999999</v>
      </c>
      <c r="N109" s="1">
        <f t="shared" ref="N109:O109" si="112">N110+N111</f>
        <v>26033439.990000002</v>
      </c>
      <c r="O109" s="1">
        <f t="shared" si="112"/>
        <v>1127000</v>
      </c>
      <c r="P109" s="1">
        <f t="shared" si="111"/>
        <v>227000</v>
      </c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</row>
    <row r="110" spans="1:28" ht="45">
      <c r="A110" s="36"/>
      <c r="B110" s="36"/>
      <c r="C110" s="36"/>
      <c r="D110" s="36"/>
      <c r="E110" s="36"/>
      <c r="F110" s="3" t="s">
        <v>11</v>
      </c>
      <c r="G110" s="1">
        <f t="shared" ref="G110:G112" si="113">SUM(H110:P110)</f>
        <v>28855583.619999997</v>
      </c>
      <c r="H110" s="1">
        <f t="shared" ref="H110:P112" si="114">H105+H37</f>
        <v>1578947.3800000001</v>
      </c>
      <c r="I110" s="1">
        <f t="shared" si="114"/>
        <v>1663796.79</v>
      </c>
      <c r="J110" s="1">
        <f t="shared" si="114"/>
        <v>798142.65</v>
      </c>
      <c r="K110" s="1">
        <f t="shared" si="114"/>
        <v>774848.95</v>
      </c>
      <c r="L110" s="1">
        <f t="shared" si="114"/>
        <v>2474675.79</v>
      </c>
      <c r="M110" s="1">
        <f t="shared" si="114"/>
        <v>3677732.07</v>
      </c>
      <c r="N110" s="1">
        <f t="shared" si="114"/>
        <v>16533439.99</v>
      </c>
      <c r="O110" s="1">
        <f t="shared" ref="O110" si="115">O105+O37</f>
        <v>1127000</v>
      </c>
      <c r="P110" s="1">
        <f t="shared" si="114"/>
        <v>227000</v>
      </c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</row>
    <row r="111" spans="1:28" ht="30">
      <c r="A111" s="36"/>
      <c r="B111" s="36"/>
      <c r="C111" s="36"/>
      <c r="D111" s="36"/>
      <c r="E111" s="36"/>
      <c r="F111" s="3" t="s">
        <v>20</v>
      </c>
      <c r="G111" s="1">
        <f t="shared" si="113"/>
        <v>213177700</v>
      </c>
      <c r="H111" s="1">
        <f t="shared" si="114"/>
        <v>30000000</v>
      </c>
      <c r="I111" s="1">
        <f t="shared" si="114"/>
        <v>25000000</v>
      </c>
      <c r="J111" s="1">
        <f t="shared" si="114"/>
        <v>10000000</v>
      </c>
      <c r="K111" s="1">
        <f t="shared" si="114"/>
        <v>9000000</v>
      </c>
      <c r="L111" s="1">
        <f t="shared" si="114"/>
        <v>10000000</v>
      </c>
      <c r="M111" s="1">
        <f t="shared" si="114"/>
        <v>119677700</v>
      </c>
      <c r="N111" s="1">
        <f t="shared" si="114"/>
        <v>9500000</v>
      </c>
      <c r="O111" s="1">
        <f t="shared" ref="O111" si="116">O106+O38</f>
        <v>0</v>
      </c>
      <c r="P111" s="1">
        <f t="shared" si="114"/>
        <v>0</v>
      </c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</row>
    <row r="112" spans="1:28">
      <c r="A112" s="36"/>
      <c r="B112" s="36"/>
      <c r="C112" s="36"/>
      <c r="D112" s="36"/>
      <c r="E112" s="36"/>
      <c r="F112" s="9" t="s">
        <v>24</v>
      </c>
      <c r="G112" s="1">
        <f t="shared" si="113"/>
        <v>0</v>
      </c>
      <c r="H112" s="1">
        <f t="shared" si="114"/>
        <v>0</v>
      </c>
      <c r="I112" s="1">
        <f t="shared" si="114"/>
        <v>0</v>
      </c>
      <c r="J112" s="1">
        <f t="shared" si="114"/>
        <v>0</v>
      </c>
      <c r="K112" s="1">
        <f t="shared" si="114"/>
        <v>0</v>
      </c>
      <c r="L112" s="1">
        <f t="shared" si="114"/>
        <v>0</v>
      </c>
      <c r="M112" s="1">
        <f t="shared" si="114"/>
        <v>0</v>
      </c>
      <c r="N112" s="1">
        <f t="shared" si="114"/>
        <v>0</v>
      </c>
      <c r="O112" s="1">
        <f t="shared" ref="O112" si="117">O107+O39</f>
        <v>0</v>
      </c>
      <c r="P112" s="1">
        <f t="shared" si="114"/>
        <v>0</v>
      </c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</row>
    <row r="113" spans="1:24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spans="1:2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 spans="1:24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 spans="1:24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 spans="1:24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 spans="1:24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spans="1:24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spans="1:24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</sheetData>
  <mergeCells count="325">
    <mergeCell ref="AA20:AA24"/>
    <mergeCell ref="AA25:AA29"/>
    <mergeCell ref="AA30:AA34"/>
    <mergeCell ref="AA35:AA39"/>
    <mergeCell ref="AA43:AA47"/>
    <mergeCell ref="AA48:AA52"/>
    <mergeCell ref="AA53:AA57"/>
    <mergeCell ref="AA58:AA62"/>
    <mergeCell ref="AA63:AA67"/>
    <mergeCell ref="V2:AB2"/>
    <mergeCell ref="A8:X8"/>
    <mergeCell ref="A7:X7"/>
    <mergeCell ref="A6:X6"/>
    <mergeCell ref="T5:AB5"/>
    <mergeCell ref="T4:AB4"/>
    <mergeCell ref="W1:AB1"/>
    <mergeCell ref="Z103:Z107"/>
    <mergeCell ref="Z108:Z112"/>
    <mergeCell ref="A93:A97"/>
    <mergeCell ref="B93:B97"/>
    <mergeCell ref="C93:C97"/>
    <mergeCell ref="D93:D97"/>
    <mergeCell ref="E93:E97"/>
    <mergeCell ref="Q93:Q97"/>
    <mergeCell ref="R93:R97"/>
    <mergeCell ref="S93:S97"/>
    <mergeCell ref="T93:T97"/>
    <mergeCell ref="U93:U97"/>
    <mergeCell ref="V93:V97"/>
    <mergeCell ref="W93:W97"/>
    <mergeCell ref="X93:X97"/>
    <mergeCell ref="Y93:Y97"/>
    <mergeCell ref="Z93:Z97"/>
    <mergeCell ref="Q103:Q107"/>
    <mergeCell ref="X108:X112"/>
    <mergeCell ref="T103:T107"/>
    <mergeCell ref="S103:S107"/>
    <mergeCell ref="U103:U107"/>
    <mergeCell ref="W103:W107"/>
    <mergeCell ref="X103:X107"/>
    <mergeCell ref="Y83:Y87"/>
    <mergeCell ref="AB83:AB87"/>
    <mergeCell ref="Y103:Y107"/>
    <mergeCell ref="AB103:AB107"/>
    <mergeCell ref="Y108:Y112"/>
    <mergeCell ref="AB108:AB112"/>
    <mergeCell ref="R108:R112"/>
    <mergeCell ref="S108:S112"/>
    <mergeCell ref="U108:U112"/>
    <mergeCell ref="AA83:AA87"/>
    <mergeCell ref="AA88:AA92"/>
    <mergeCell ref="AA93:AA97"/>
    <mergeCell ref="AA98:AA102"/>
    <mergeCell ref="AA103:AA107"/>
    <mergeCell ref="AA108:AA112"/>
    <mergeCell ref="B78:B82"/>
    <mergeCell ref="C78:C82"/>
    <mergeCell ref="D78:D82"/>
    <mergeCell ref="E78:E82"/>
    <mergeCell ref="Q78:Q82"/>
    <mergeCell ref="AB93:AB97"/>
    <mergeCell ref="AB78:AB82"/>
    <mergeCell ref="Z78:Z82"/>
    <mergeCell ref="Z83:Z87"/>
    <mergeCell ref="Z88:Z92"/>
    <mergeCell ref="Y78:Y82"/>
    <mergeCell ref="R78:R82"/>
    <mergeCell ref="U88:U92"/>
    <mergeCell ref="V88:V92"/>
    <mergeCell ref="W88:W92"/>
    <mergeCell ref="X88:X92"/>
    <mergeCell ref="Y88:Y92"/>
    <mergeCell ref="AB88:AB92"/>
    <mergeCell ref="AA78:AA82"/>
    <mergeCell ref="A108:E112"/>
    <mergeCell ref="Q108:Q112"/>
    <mergeCell ref="T108:T112"/>
    <mergeCell ref="V103:V107"/>
    <mergeCell ref="A103:E107"/>
    <mergeCell ref="W108:W112"/>
    <mergeCell ref="V108:V112"/>
    <mergeCell ref="R103:R107"/>
    <mergeCell ref="X78:X82"/>
    <mergeCell ref="V78:V82"/>
    <mergeCell ref="D83:D87"/>
    <mergeCell ref="E83:E87"/>
    <mergeCell ref="Q83:Q87"/>
    <mergeCell ref="R83:R87"/>
    <mergeCell ref="S83:S87"/>
    <mergeCell ref="T83:T87"/>
    <mergeCell ref="U83:U87"/>
    <mergeCell ref="V83:V87"/>
    <mergeCell ref="W83:W87"/>
    <mergeCell ref="X83:X87"/>
    <mergeCell ref="W78:W82"/>
    <mergeCell ref="U78:U82"/>
    <mergeCell ref="T78:T82"/>
    <mergeCell ref="S78:S82"/>
    <mergeCell ref="X68:X72"/>
    <mergeCell ref="X73:X77"/>
    <mergeCell ref="R73:R77"/>
    <mergeCell ref="S73:S77"/>
    <mergeCell ref="T73:T77"/>
    <mergeCell ref="U73:U77"/>
    <mergeCell ref="V73:V77"/>
    <mergeCell ref="W73:W77"/>
    <mergeCell ref="V58:V62"/>
    <mergeCell ref="V68:V72"/>
    <mergeCell ref="X58:X62"/>
    <mergeCell ref="W63:W67"/>
    <mergeCell ref="T63:T67"/>
    <mergeCell ref="S58:S62"/>
    <mergeCell ref="A48:A52"/>
    <mergeCell ref="C48:C52"/>
    <mergeCell ref="B48:B52"/>
    <mergeCell ref="B43:B47"/>
    <mergeCell ref="C43:C47"/>
    <mergeCell ref="D48:D52"/>
    <mergeCell ref="D43:D47"/>
    <mergeCell ref="A15:AB15"/>
    <mergeCell ref="A16:AB16"/>
    <mergeCell ref="A17:AB17"/>
    <mergeCell ref="A18:AB18"/>
    <mergeCell ref="A19:AB19"/>
    <mergeCell ref="W48:W52"/>
    <mergeCell ref="S25:S29"/>
    <mergeCell ref="E30:E34"/>
    <mergeCell ref="A25:A29"/>
    <mergeCell ref="V25:V29"/>
    <mergeCell ref="T20:T24"/>
    <mergeCell ref="AB43:AB47"/>
    <mergeCell ref="S43:S47"/>
    <mergeCell ref="S20:S24"/>
    <mergeCell ref="T25:T29"/>
    <mergeCell ref="AB35:AB39"/>
    <mergeCell ref="A40:AB40"/>
    <mergeCell ref="D58:D62"/>
    <mergeCell ref="D63:D67"/>
    <mergeCell ref="C20:C24"/>
    <mergeCell ref="B20:B24"/>
    <mergeCell ref="E20:E24"/>
    <mergeCell ref="Q20:Q24"/>
    <mergeCell ref="R20:R24"/>
    <mergeCell ref="A20:A24"/>
    <mergeCell ref="B25:B29"/>
    <mergeCell ref="Q25:Q29"/>
    <mergeCell ref="C25:C29"/>
    <mergeCell ref="B30:B34"/>
    <mergeCell ref="A30:A34"/>
    <mergeCell ref="Q48:Q52"/>
    <mergeCell ref="R48:R52"/>
    <mergeCell ref="Q30:Q34"/>
    <mergeCell ref="R30:R34"/>
    <mergeCell ref="E48:E52"/>
    <mergeCell ref="E63:E67"/>
    <mergeCell ref="C30:C34"/>
    <mergeCell ref="D30:D34"/>
    <mergeCell ref="D20:D24"/>
    <mergeCell ref="R25:R29"/>
    <mergeCell ref="D25:D29"/>
    <mergeCell ref="A83:A87"/>
    <mergeCell ref="B83:B87"/>
    <mergeCell ref="C83:C87"/>
    <mergeCell ref="A78:A82"/>
    <mergeCell ref="D73:D77"/>
    <mergeCell ref="E73:E77"/>
    <mergeCell ref="Q73:Q77"/>
    <mergeCell ref="E58:E62"/>
    <mergeCell ref="C53:C57"/>
    <mergeCell ref="D53:D57"/>
    <mergeCell ref="B73:B77"/>
    <mergeCell ref="A58:A62"/>
    <mergeCell ref="Q53:Q57"/>
    <mergeCell ref="A53:A57"/>
    <mergeCell ref="B53:B57"/>
    <mergeCell ref="A63:A67"/>
    <mergeCell ref="B63:B67"/>
    <mergeCell ref="C63:C67"/>
    <mergeCell ref="B58:B62"/>
    <mergeCell ref="C58:C62"/>
    <mergeCell ref="A73:A77"/>
    <mergeCell ref="C73:C77"/>
    <mergeCell ref="B68:B72"/>
    <mergeCell ref="C68:C72"/>
    <mergeCell ref="E53:E57"/>
    <mergeCell ref="X53:X57"/>
    <mergeCell ref="X48:X52"/>
    <mergeCell ref="X63:X67"/>
    <mergeCell ref="T53:T57"/>
    <mergeCell ref="R58:R62"/>
    <mergeCell ref="Q43:Q47"/>
    <mergeCell ref="S63:S67"/>
    <mergeCell ref="Q63:Q67"/>
    <mergeCell ref="V48:V52"/>
    <mergeCell ref="R53:R57"/>
    <mergeCell ref="W43:W47"/>
    <mergeCell ref="R63:R67"/>
    <mergeCell ref="W53:W57"/>
    <mergeCell ref="Q58:Q62"/>
    <mergeCell ref="T58:T62"/>
    <mergeCell ref="W58:W62"/>
    <mergeCell ref="E43:E47"/>
    <mergeCell ref="T43:T47"/>
    <mergeCell ref="U43:U47"/>
    <mergeCell ref="R43:R47"/>
    <mergeCell ref="S53:S57"/>
    <mergeCell ref="U63:U67"/>
    <mergeCell ref="U58:U62"/>
    <mergeCell ref="D68:D72"/>
    <mergeCell ref="R68:R72"/>
    <mergeCell ref="S68:S72"/>
    <mergeCell ref="T68:T72"/>
    <mergeCell ref="W68:W72"/>
    <mergeCell ref="E68:E72"/>
    <mergeCell ref="Q68:Q72"/>
    <mergeCell ref="U68:U72"/>
    <mergeCell ref="A68:A72"/>
    <mergeCell ref="E25:E29"/>
    <mergeCell ref="V20:V24"/>
    <mergeCell ref="E10:E13"/>
    <mergeCell ref="A10:A13"/>
    <mergeCell ref="G11:G13"/>
    <mergeCell ref="C10:D10"/>
    <mergeCell ref="F10:P10"/>
    <mergeCell ref="H11:P12"/>
    <mergeCell ref="U25:U29"/>
    <mergeCell ref="U20:U24"/>
    <mergeCell ref="A14:B14"/>
    <mergeCell ref="B10:B13"/>
    <mergeCell ref="C11:C13"/>
    <mergeCell ref="D11:D13"/>
    <mergeCell ref="F11:F13"/>
    <mergeCell ref="S30:S34"/>
    <mergeCell ref="T30:T34"/>
    <mergeCell ref="U30:U34"/>
    <mergeCell ref="V30:V34"/>
    <mergeCell ref="Q10:AB10"/>
    <mergeCell ref="T11:AB12"/>
    <mergeCell ref="Q11:Q13"/>
    <mergeCell ref="R11:R13"/>
    <mergeCell ref="S11:S13"/>
    <mergeCell ref="AB20:AB24"/>
    <mergeCell ref="AB25:AB29"/>
    <mergeCell ref="AB30:AB34"/>
    <mergeCell ref="Z25:Z29"/>
    <mergeCell ref="Z30:Z34"/>
    <mergeCell ref="Y20:Y24"/>
    <mergeCell ref="Y25:Y29"/>
    <mergeCell ref="X25:X29"/>
    <mergeCell ref="W25:W29"/>
    <mergeCell ref="W20:W24"/>
    <mergeCell ref="X20:X24"/>
    <mergeCell ref="Z20:Z24"/>
    <mergeCell ref="Y30:Y34"/>
    <mergeCell ref="X30:X34"/>
    <mergeCell ref="W30:W34"/>
    <mergeCell ref="Z35:Z39"/>
    <mergeCell ref="Z43:Z47"/>
    <mergeCell ref="T35:T39"/>
    <mergeCell ref="A35:E39"/>
    <mergeCell ref="Q35:Q39"/>
    <mergeCell ref="U35:U39"/>
    <mergeCell ref="V35:V39"/>
    <mergeCell ref="R35:R39"/>
    <mergeCell ref="S35:S39"/>
    <mergeCell ref="A43:A47"/>
    <mergeCell ref="X35:X39"/>
    <mergeCell ref="A41:AB41"/>
    <mergeCell ref="A42:AB42"/>
    <mergeCell ref="Y43:Y47"/>
    <mergeCell ref="U48:U52"/>
    <mergeCell ref="T48:T52"/>
    <mergeCell ref="S48:S52"/>
    <mergeCell ref="Y35:Y39"/>
    <mergeCell ref="X43:X47"/>
    <mergeCell ref="V63:V67"/>
    <mergeCell ref="U53:U57"/>
    <mergeCell ref="V53:V57"/>
    <mergeCell ref="V43:V47"/>
    <mergeCell ref="W35:W39"/>
    <mergeCell ref="Y68:Y72"/>
    <mergeCell ref="AB68:AB72"/>
    <mergeCell ref="Z48:Z52"/>
    <mergeCell ref="Z53:Z57"/>
    <mergeCell ref="Z58:Z62"/>
    <mergeCell ref="Z63:Z67"/>
    <mergeCell ref="Z68:Z72"/>
    <mergeCell ref="Y73:Y77"/>
    <mergeCell ref="AB73:AB77"/>
    <mergeCell ref="Z73:Z77"/>
    <mergeCell ref="Y48:Y52"/>
    <mergeCell ref="AB48:AB52"/>
    <mergeCell ref="Y53:Y57"/>
    <mergeCell ref="AB53:AB57"/>
    <mergeCell ref="Y58:Y62"/>
    <mergeCell ref="AB58:AB62"/>
    <mergeCell ref="Y63:Y67"/>
    <mergeCell ref="AB63:AB67"/>
    <mergeCell ref="AA68:AA72"/>
    <mergeCell ref="AA73:AA77"/>
    <mergeCell ref="A88:A92"/>
    <mergeCell ref="B88:B92"/>
    <mergeCell ref="C88:C92"/>
    <mergeCell ref="D88:D92"/>
    <mergeCell ref="E88:E92"/>
    <mergeCell ref="Q88:Q92"/>
    <mergeCell ref="R88:R92"/>
    <mergeCell ref="S88:S92"/>
    <mergeCell ref="T88:T92"/>
    <mergeCell ref="A98:A102"/>
    <mergeCell ref="B98:B102"/>
    <mergeCell ref="C98:C102"/>
    <mergeCell ref="Y98:Y102"/>
    <mergeCell ref="AB98:AB102"/>
    <mergeCell ref="Z98:Z102"/>
    <mergeCell ref="D98:D102"/>
    <mergeCell ref="E98:E102"/>
    <mergeCell ref="Q98:Q102"/>
    <mergeCell ref="R98:R102"/>
    <mergeCell ref="S98:S102"/>
    <mergeCell ref="T98:T102"/>
    <mergeCell ref="U98:U102"/>
    <mergeCell ref="V98:V102"/>
    <mergeCell ref="W98:W102"/>
    <mergeCell ref="X98:X102"/>
  </mergeCells>
  <phoneticPr fontId="2" type="noConversion"/>
  <pageMargins left="0.16" right="0.17" top="0.25" bottom="0.25" header="0.2" footer="0.2"/>
  <pageSetup paperSize="9" scale="38" fitToHeight="3" orientation="landscape" r:id="rId1"/>
  <rowBreaks count="2" manualBreakCount="2">
    <brk id="39" max="25" man="1"/>
    <brk id="9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2024-01-23T15:26:36Z</cp:lastPrinted>
  <dcterms:created xsi:type="dcterms:W3CDTF">2013-07-18T08:34:46Z</dcterms:created>
  <dcterms:modified xsi:type="dcterms:W3CDTF">2024-02-07T10:03:31Z</dcterms:modified>
</cp:coreProperties>
</file>