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45" windowWidth="15480" windowHeight="9360"/>
  </bookViews>
  <sheets>
    <sheet name="Лист1" sheetId="1" r:id="rId1"/>
  </sheets>
  <definedNames>
    <definedName name="_xlnm.Print_Area" localSheetId="0">Лист1!$A$2:$AB$128</definedName>
  </definedNames>
  <calcPr calcId="125725"/>
</workbook>
</file>

<file path=xl/calcChain.xml><?xml version="1.0" encoding="utf-8"?>
<calcChain xmlns="http://schemas.openxmlformats.org/spreadsheetml/2006/main">
  <c r="G97" i="1"/>
  <c r="G69"/>
  <c r="G70"/>
  <c r="G71"/>
  <c r="G72"/>
  <c r="G73"/>
  <c r="G63"/>
  <c r="G66"/>
  <c r="G67"/>
  <c r="G68"/>
  <c r="G98"/>
  <c r="G96"/>
  <c r="G95" s="1"/>
  <c r="G99"/>
  <c r="G116"/>
  <c r="G117"/>
  <c r="G118"/>
  <c r="G109"/>
  <c r="G114"/>
  <c r="G115"/>
  <c r="N95"/>
  <c r="N96"/>
  <c r="N97"/>
  <c r="P115"/>
  <c r="P114" s="1"/>
  <c r="O115"/>
  <c r="N115"/>
  <c r="N114" s="1"/>
  <c r="M115"/>
  <c r="M114" s="1"/>
  <c r="L115"/>
  <c r="K115"/>
  <c r="J115"/>
  <c r="J114" s="1"/>
  <c r="I115"/>
  <c r="I114" s="1"/>
  <c r="H115"/>
  <c r="O114"/>
  <c r="L114"/>
  <c r="K114"/>
  <c r="H114"/>
  <c r="G113"/>
  <c r="G112"/>
  <c r="G111"/>
  <c r="P110"/>
  <c r="O110"/>
  <c r="O109" s="1"/>
  <c r="N110"/>
  <c r="N109" s="1"/>
  <c r="M110"/>
  <c r="L110"/>
  <c r="K110"/>
  <c r="K109" s="1"/>
  <c r="J110"/>
  <c r="J109" s="1"/>
  <c r="I110"/>
  <c r="H110"/>
  <c r="G110"/>
  <c r="P109"/>
  <c r="M109"/>
  <c r="L109"/>
  <c r="I109"/>
  <c r="H109"/>
  <c r="N47"/>
  <c r="N46"/>
  <c r="N70"/>
  <c r="N69" s="1"/>
  <c r="H60"/>
  <c r="H70"/>
  <c r="J70"/>
  <c r="J69" s="1"/>
  <c r="K70"/>
  <c r="L70"/>
  <c r="L69" s="1"/>
  <c r="P46"/>
  <c r="P70"/>
  <c r="P69" s="1"/>
  <c r="O70"/>
  <c r="O69" s="1"/>
  <c r="M70"/>
  <c r="M69" s="1"/>
  <c r="I70"/>
  <c r="I69" s="1"/>
  <c r="K69"/>
  <c r="H69"/>
  <c r="H97"/>
  <c r="I97"/>
  <c r="J97"/>
  <c r="K97"/>
  <c r="L97"/>
  <c r="O97"/>
  <c r="P97"/>
  <c r="H96"/>
  <c r="I96"/>
  <c r="J96"/>
  <c r="K96"/>
  <c r="L96"/>
  <c r="O96"/>
  <c r="P96"/>
  <c r="M96"/>
  <c r="M97"/>
  <c r="L98"/>
  <c r="G108"/>
  <c r="G107"/>
  <c r="G106"/>
  <c r="P105"/>
  <c r="P104" s="1"/>
  <c r="O105"/>
  <c r="N105"/>
  <c r="N104" s="1"/>
  <c r="M105"/>
  <c r="M104" s="1"/>
  <c r="L105"/>
  <c r="L104" s="1"/>
  <c r="K105"/>
  <c r="J105"/>
  <c r="J104" s="1"/>
  <c r="I105"/>
  <c r="I104" s="1"/>
  <c r="H105"/>
  <c r="H104" s="1"/>
  <c r="O104"/>
  <c r="K104"/>
  <c r="G61"/>
  <c r="O100"/>
  <c r="O99" s="1"/>
  <c r="O98"/>
  <c r="O90"/>
  <c r="O89" s="1"/>
  <c r="O88"/>
  <c r="O87"/>
  <c r="O86"/>
  <c r="O80"/>
  <c r="O79" s="1"/>
  <c r="O78"/>
  <c r="O77"/>
  <c r="O76"/>
  <c r="O65"/>
  <c r="O64" s="1"/>
  <c r="O60"/>
  <c r="O59" s="1"/>
  <c r="O55"/>
  <c r="O54" s="1"/>
  <c r="O50"/>
  <c r="O49" s="1"/>
  <c r="O48"/>
  <c r="O47"/>
  <c r="O46"/>
  <c r="O40"/>
  <c r="O128" s="1"/>
  <c r="O32"/>
  <c r="O31" s="1"/>
  <c r="O27"/>
  <c r="O26" s="1"/>
  <c r="O24"/>
  <c r="O39" s="1"/>
  <c r="O23"/>
  <c r="O38" s="1"/>
  <c r="M100"/>
  <c r="M99" s="1"/>
  <c r="H86"/>
  <c r="I86"/>
  <c r="J86"/>
  <c r="K86"/>
  <c r="L86"/>
  <c r="M86"/>
  <c r="N86"/>
  <c r="P86"/>
  <c r="H87"/>
  <c r="I87"/>
  <c r="J87"/>
  <c r="K87"/>
  <c r="L87"/>
  <c r="M87"/>
  <c r="N87"/>
  <c r="P87"/>
  <c r="H88"/>
  <c r="I88"/>
  <c r="J88"/>
  <c r="K88"/>
  <c r="L88"/>
  <c r="M88"/>
  <c r="N88"/>
  <c r="P88"/>
  <c r="H90"/>
  <c r="H89" s="1"/>
  <c r="I90"/>
  <c r="I89" s="1"/>
  <c r="J90"/>
  <c r="J89" s="1"/>
  <c r="K90"/>
  <c r="K89" s="1"/>
  <c r="L90"/>
  <c r="L89" s="1"/>
  <c r="M90"/>
  <c r="M89" s="1"/>
  <c r="N90"/>
  <c r="N89" s="1"/>
  <c r="P90"/>
  <c r="P89" s="1"/>
  <c r="G91"/>
  <c r="G86" s="1"/>
  <c r="G92"/>
  <c r="G87" s="1"/>
  <c r="G93"/>
  <c r="G88" s="1"/>
  <c r="I81"/>
  <c r="G81" s="1"/>
  <c r="G123"/>
  <c r="H98"/>
  <c r="I98"/>
  <c r="J98"/>
  <c r="K98"/>
  <c r="M98"/>
  <c r="N98"/>
  <c r="P98"/>
  <c r="P95"/>
  <c r="P94" s="1"/>
  <c r="G101"/>
  <c r="G102"/>
  <c r="G103"/>
  <c r="G82"/>
  <c r="G83"/>
  <c r="G62"/>
  <c r="P100"/>
  <c r="P99" s="1"/>
  <c r="N100"/>
  <c r="N99" s="1"/>
  <c r="L100"/>
  <c r="L99" s="1"/>
  <c r="K100"/>
  <c r="K99" s="1"/>
  <c r="J100"/>
  <c r="J99" s="1"/>
  <c r="I100"/>
  <c r="I99" s="1"/>
  <c r="H100"/>
  <c r="O22" l="1"/>
  <c r="O21" s="1"/>
  <c r="O36" s="1"/>
  <c r="O122"/>
  <c r="O127" s="1"/>
  <c r="H95"/>
  <c r="H94" s="1"/>
  <c r="G105"/>
  <c r="L95"/>
  <c r="L94" s="1"/>
  <c r="O95"/>
  <c r="O94" s="1"/>
  <c r="G104"/>
  <c r="O45"/>
  <c r="O44" s="1"/>
  <c r="O75"/>
  <c r="O74" s="1"/>
  <c r="O85"/>
  <c r="O84" s="1"/>
  <c r="O37"/>
  <c r="O121"/>
  <c r="P85"/>
  <c r="P84" s="1"/>
  <c r="M85"/>
  <c r="M84" s="1"/>
  <c r="G85"/>
  <c r="G84" s="1"/>
  <c r="K85"/>
  <c r="K84" s="1"/>
  <c r="L85"/>
  <c r="L84" s="1"/>
  <c r="H85"/>
  <c r="H84" s="1"/>
  <c r="I85"/>
  <c r="I84" s="1"/>
  <c r="N85"/>
  <c r="N84" s="1"/>
  <c r="J85"/>
  <c r="J84" s="1"/>
  <c r="G89"/>
  <c r="G90"/>
  <c r="G100"/>
  <c r="N94"/>
  <c r="J95"/>
  <c r="J94" s="1"/>
  <c r="K95"/>
  <c r="K94" s="1"/>
  <c r="H99"/>
  <c r="I95"/>
  <c r="I94" s="1"/>
  <c r="N80"/>
  <c r="N79" s="1"/>
  <c r="N78"/>
  <c r="N77"/>
  <c r="N122" s="1"/>
  <c r="N76"/>
  <c r="N65"/>
  <c r="N60"/>
  <c r="N59" s="1"/>
  <c r="N55"/>
  <c r="N54" s="1"/>
  <c r="N50"/>
  <c r="N49" s="1"/>
  <c r="N48"/>
  <c r="N40"/>
  <c r="N128" s="1"/>
  <c r="N32"/>
  <c r="N31" s="1"/>
  <c r="N27"/>
  <c r="N26" s="1"/>
  <c r="N24"/>
  <c r="N39" s="1"/>
  <c r="N23"/>
  <c r="H50"/>
  <c r="H49" s="1"/>
  <c r="I50"/>
  <c r="I49" s="1"/>
  <c r="J50"/>
  <c r="J49" s="1"/>
  <c r="K50"/>
  <c r="K49" s="1"/>
  <c r="L50"/>
  <c r="L49" s="1"/>
  <c r="M50"/>
  <c r="M49" s="1"/>
  <c r="P50"/>
  <c r="P49" s="1"/>
  <c r="G51"/>
  <c r="G52"/>
  <c r="G53"/>
  <c r="L46"/>
  <c r="L77"/>
  <c r="N64" l="1"/>
  <c r="G64" s="1"/>
  <c r="G65"/>
  <c r="N127"/>
  <c r="G94"/>
  <c r="O120"/>
  <c r="O119" s="1"/>
  <c r="O126"/>
  <c r="O125" s="1"/>
  <c r="O124" s="1"/>
  <c r="N45"/>
  <c r="N44" s="1"/>
  <c r="N121"/>
  <c r="M95"/>
  <c r="M94" s="1"/>
  <c r="N22"/>
  <c r="N21" s="1"/>
  <c r="N36" s="1"/>
  <c r="N75"/>
  <c r="N74" s="1"/>
  <c r="N38"/>
  <c r="G49"/>
  <c r="G50"/>
  <c r="I23"/>
  <c r="I38" s="1"/>
  <c r="L76"/>
  <c r="L75" s="1"/>
  <c r="L74" s="1"/>
  <c r="K76"/>
  <c r="K77"/>
  <c r="I76"/>
  <c r="G76"/>
  <c r="G77"/>
  <c r="G56"/>
  <c r="G57"/>
  <c r="G58"/>
  <c r="G46"/>
  <c r="M46"/>
  <c r="M47"/>
  <c r="P47"/>
  <c r="M48"/>
  <c r="P48"/>
  <c r="M55"/>
  <c r="M54" s="1"/>
  <c r="P55"/>
  <c r="P54" s="1"/>
  <c r="M60"/>
  <c r="P60"/>
  <c r="P59" s="1"/>
  <c r="M65"/>
  <c r="M64" s="1"/>
  <c r="P65"/>
  <c r="P64" s="1"/>
  <c r="M76"/>
  <c r="P76"/>
  <c r="M77"/>
  <c r="P77"/>
  <c r="M78"/>
  <c r="P78"/>
  <c r="M80"/>
  <c r="M79" s="1"/>
  <c r="P80"/>
  <c r="P79" s="1"/>
  <c r="G25"/>
  <c r="G40" s="1"/>
  <c r="G28"/>
  <c r="G29"/>
  <c r="G30"/>
  <c r="M23"/>
  <c r="P23"/>
  <c r="M24"/>
  <c r="M39" s="1"/>
  <c r="P24"/>
  <c r="P39" s="1"/>
  <c r="M27"/>
  <c r="M26" s="1"/>
  <c r="P27"/>
  <c r="P26" s="1"/>
  <c r="M32"/>
  <c r="M31" s="1"/>
  <c r="P32"/>
  <c r="P31" s="1"/>
  <c r="M40"/>
  <c r="M128" s="1"/>
  <c r="P40"/>
  <c r="P128" s="1"/>
  <c r="I78"/>
  <c r="J78"/>
  <c r="K78"/>
  <c r="L78"/>
  <c r="H78"/>
  <c r="I77"/>
  <c r="J77"/>
  <c r="H77"/>
  <c r="J76"/>
  <c r="H76"/>
  <c r="L80"/>
  <c r="L79" s="1"/>
  <c r="K80"/>
  <c r="K79" s="1"/>
  <c r="J80"/>
  <c r="J79" s="1"/>
  <c r="I80"/>
  <c r="H80"/>
  <c r="H79" s="1"/>
  <c r="H59"/>
  <c r="H32"/>
  <c r="H31" s="1"/>
  <c r="H48"/>
  <c r="I48"/>
  <c r="J48"/>
  <c r="K48"/>
  <c r="L48"/>
  <c r="H47"/>
  <c r="H122" s="1"/>
  <c r="I47"/>
  <c r="J47"/>
  <c r="K47"/>
  <c r="L47"/>
  <c r="L122" s="1"/>
  <c r="H46"/>
  <c r="H121" s="1"/>
  <c r="I46"/>
  <c r="J46"/>
  <c r="K46"/>
  <c r="H40"/>
  <c r="H128" s="1"/>
  <c r="I40"/>
  <c r="I128" s="1"/>
  <c r="J40"/>
  <c r="J128" s="1"/>
  <c r="K40"/>
  <c r="K128" s="1"/>
  <c r="L40"/>
  <c r="L128" s="1"/>
  <c r="H24"/>
  <c r="H39" s="1"/>
  <c r="I24"/>
  <c r="I39" s="1"/>
  <c r="J24"/>
  <c r="J39" s="1"/>
  <c r="K24"/>
  <c r="K39" s="1"/>
  <c r="L24"/>
  <c r="L39" s="1"/>
  <c r="H23"/>
  <c r="H38" s="1"/>
  <c r="J23"/>
  <c r="K23"/>
  <c r="K38" s="1"/>
  <c r="L23"/>
  <c r="L38" s="1"/>
  <c r="G34"/>
  <c r="G35"/>
  <c r="G33"/>
  <c r="J32"/>
  <c r="J31" s="1"/>
  <c r="I27"/>
  <c r="I26" s="1"/>
  <c r="I60"/>
  <c r="I59" s="1"/>
  <c r="J60"/>
  <c r="J59" s="1"/>
  <c r="K60"/>
  <c r="K59" s="1"/>
  <c r="L60"/>
  <c r="L59" s="1"/>
  <c r="S54"/>
  <c r="I55"/>
  <c r="I54" s="1"/>
  <c r="J55"/>
  <c r="J54" s="1"/>
  <c r="K55"/>
  <c r="K54" s="1"/>
  <c r="L55"/>
  <c r="L54" s="1"/>
  <c r="H55"/>
  <c r="H54" s="1"/>
  <c r="I32"/>
  <c r="I31" s="1"/>
  <c r="K32"/>
  <c r="K31" s="1"/>
  <c r="L32"/>
  <c r="L31" s="1"/>
  <c r="K27"/>
  <c r="K26" s="1"/>
  <c r="L27"/>
  <c r="L26" s="1"/>
  <c r="L65"/>
  <c r="L64" s="1"/>
  <c r="K65"/>
  <c r="K64" s="1"/>
  <c r="J65"/>
  <c r="J64" s="1"/>
  <c r="I65"/>
  <c r="I64" s="1"/>
  <c r="H65"/>
  <c r="H64" s="1"/>
  <c r="J27"/>
  <c r="J26" s="1"/>
  <c r="H27"/>
  <c r="H26" s="1"/>
  <c r="P122" l="1"/>
  <c r="P127" s="1"/>
  <c r="P45"/>
  <c r="P44" s="1"/>
  <c r="M122"/>
  <c r="G60"/>
  <c r="K122"/>
  <c r="K127" s="1"/>
  <c r="L127"/>
  <c r="M121"/>
  <c r="L121"/>
  <c r="L126" s="1"/>
  <c r="J121"/>
  <c r="I121"/>
  <c r="N37"/>
  <c r="K121"/>
  <c r="K126" s="1"/>
  <c r="M22"/>
  <c r="M21" s="1"/>
  <c r="M36" s="1"/>
  <c r="N120"/>
  <c r="G128"/>
  <c r="P121"/>
  <c r="I79"/>
  <c r="G79" s="1"/>
  <c r="G80"/>
  <c r="M59"/>
  <c r="G59" s="1"/>
  <c r="N126"/>
  <c r="N125" s="1"/>
  <c r="M75"/>
  <c r="M74" s="1"/>
  <c r="J75"/>
  <c r="J74" s="1"/>
  <c r="P75"/>
  <c r="P74" s="1"/>
  <c r="G54"/>
  <c r="H75"/>
  <c r="H74" s="1"/>
  <c r="G78"/>
  <c r="G75" s="1"/>
  <c r="G74" s="1"/>
  <c r="P22"/>
  <c r="P21" s="1"/>
  <c r="P36" s="1"/>
  <c r="G47"/>
  <c r="G45" s="1"/>
  <c r="G44" s="1"/>
  <c r="M38"/>
  <c r="I122"/>
  <c r="I127" s="1"/>
  <c r="G24"/>
  <c r="G39" s="1"/>
  <c r="G55"/>
  <c r="J122"/>
  <c r="J127" s="1"/>
  <c r="G26"/>
  <c r="G27"/>
  <c r="H127"/>
  <c r="M45"/>
  <c r="M44" s="1"/>
  <c r="G48"/>
  <c r="L22"/>
  <c r="G23"/>
  <c r="G38" s="1"/>
  <c r="J38"/>
  <c r="P38"/>
  <c r="K75"/>
  <c r="K74" s="1"/>
  <c r="G32"/>
  <c r="G31" s="1"/>
  <c r="H126"/>
  <c r="H45"/>
  <c r="H44" s="1"/>
  <c r="K45"/>
  <c r="K44" s="1"/>
  <c r="K22"/>
  <c r="I45"/>
  <c r="I44" s="1"/>
  <c r="J45"/>
  <c r="J44" s="1"/>
  <c r="L45"/>
  <c r="L44" s="1"/>
  <c r="J22"/>
  <c r="I22"/>
  <c r="H22"/>
  <c r="N119" l="1"/>
  <c r="G120"/>
  <c r="G119" s="1"/>
  <c r="N124"/>
  <c r="M127"/>
  <c r="G127" s="1"/>
  <c r="M120"/>
  <c r="H125"/>
  <c r="M37"/>
  <c r="K120"/>
  <c r="I120"/>
  <c r="G121"/>
  <c r="G122"/>
  <c r="P120"/>
  <c r="P119" s="1"/>
  <c r="P37"/>
  <c r="P126"/>
  <c r="P125" s="1"/>
  <c r="P124" s="1"/>
  <c r="J126"/>
  <c r="M126"/>
  <c r="M125" s="1"/>
  <c r="M124" s="1"/>
  <c r="L21"/>
  <c r="L36" s="1"/>
  <c r="L37"/>
  <c r="K21"/>
  <c r="K36" s="1"/>
  <c r="K37"/>
  <c r="G22"/>
  <c r="G37" s="1"/>
  <c r="J21"/>
  <c r="J36" s="1"/>
  <c r="J37"/>
  <c r="I21"/>
  <c r="I37"/>
  <c r="H21"/>
  <c r="H37"/>
  <c r="H120"/>
  <c r="H119" s="1"/>
  <c r="M119" l="1"/>
  <c r="I36"/>
  <c r="G21"/>
  <c r="G36" s="1"/>
  <c r="H36"/>
  <c r="K125"/>
  <c r="K124" s="1"/>
  <c r="J125" l="1"/>
  <c r="J120"/>
  <c r="K119"/>
  <c r="L125"/>
  <c r="L124" s="1"/>
  <c r="L120"/>
  <c r="L119" s="1"/>
  <c r="J119" l="1"/>
  <c r="J124"/>
  <c r="H124"/>
  <c r="I119"/>
  <c r="I126"/>
  <c r="G126" s="1"/>
  <c r="I125" l="1"/>
  <c r="G125" s="1"/>
  <c r="G124" s="1"/>
  <c r="I75"/>
  <c r="I74" s="1"/>
  <c r="I124" l="1"/>
</calcChain>
</file>

<file path=xl/sharedStrings.xml><?xml version="1.0" encoding="utf-8"?>
<sst xmlns="http://schemas.openxmlformats.org/spreadsheetml/2006/main" count="353" uniqueCount="86">
  <si>
    <t>№ п/п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</si>
  <si>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</si>
  <si>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</si>
  <si>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</si>
  <si>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</si>
  <si>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</si>
  <si>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Наименование</t>
  </si>
  <si>
    <t>Единица измере-ния</t>
  </si>
  <si>
    <t>Значение</t>
  </si>
  <si>
    <t>Всего:</t>
  </si>
  <si>
    <t>1.Местный бюджет, в том числе:</t>
  </si>
  <si>
    <t>1.1 налоговые и неналоговые доходы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</si>
  <si>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</si>
  <si>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</si>
  <si>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</si>
  <si>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</si>
  <si>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</si>
  <si>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</si>
  <si>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ед.</t>
  </si>
  <si>
    <t>Итого по муниципальной программе</t>
  </si>
  <si>
    <t xml:space="preserve">1.2. целевые средства </t>
  </si>
  <si>
    <t>Итого по подпрограмме2 муниципальной программы</t>
  </si>
  <si>
    <t xml:space="preserve">муниципальной программы Исилькульского городского поселения Исилькульского муниципального района Омской области </t>
  </si>
  <si>
    <t>Целевые индикаторы реализации мероприятия (группы мероприятий) муниципальной программы</t>
  </si>
  <si>
    <t>2. Иные источники</t>
  </si>
  <si>
    <t xml:space="preserve"> Администрация Исилькульского городского поселения</t>
  </si>
  <si>
    <t>Х</t>
  </si>
  <si>
    <t>1.1.1.</t>
  </si>
  <si>
    <t>1.1.2.</t>
  </si>
  <si>
    <t>2.1.1.</t>
  </si>
  <si>
    <t>2.1.2.</t>
  </si>
  <si>
    <t>Количество отремонтированных дворовых территорий</t>
  </si>
  <si>
    <t xml:space="preserve">МЕРОПРИЯТИЯ
</t>
  </si>
  <si>
    <t xml:space="preserve">1.2. целевые средства  </t>
  </si>
  <si>
    <t>Формирование современной городской среды, в том числе благоустройство дворовых территорий многоквартирных домов</t>
  </si>
  <si>
    <t>Благоустройство дворовых территорий многоквартирных домов</t>
  </si>
  <si>
    <t>Цель муниципальной программы "Повышение уровня благоустройства Исилькульского городского поселения"</t>
  </si>
  <si>
    <t>Задача 1 муниципальной программы  "Повышение качества и уровня комфорта городской среды путем  реализации мероприятий по благоустройству дворовых территорий многоквартирных домов"</t>
  </si>
  <si>
    <t>Наименование подпрограммы № 1 "Благоустройство дворовых территорий многоквартирных домов"</t>
  </si>
  <si>
    <t xml:space="preserve">Цель подпрограммы № 1 муниципальной программы </t>
  </si>
  <si>
    <t xml:space="preserve">Задача 1 подпрограммы 1:  повышение уровня благоустройства дворовых территорий многоквартирных домов
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</si>
  <si>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
</t>
  </si>
  <si>
    <t>Наименование подпрограммы № 2 "Благоустройство общественных территорий"</t>
  </si>
  <si>
    <t>Цель подпрограммы № 2 муниципальной программы ""</t>
  </si>
  <si>
    <t xml:space="preserve">Задача 1 подпрограммы 2:   повышение уровня благоустройства общественных территорий
</t>
  </si>
  <si>
    <t>Формирование современной городской среды, в том числе благоустройство общественных территорий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</si>
  <si>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</si>
  <si>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Благоустройство общественных территорий</t>
  </si>
  <si>
    <t>ед</t>
  </si>
  <si>
    <t>Количество общественных территорий, на которых выполнены работы по благоустройству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</si>
  <si>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 145667 м2</t>
  </si>
  <si>
    <t>"Формирование комфортной городской среды"</t>
  </si>
  <si>
    <t>Количество дворовых территорий многоквартирных домов, на которых выполнены работы по капитальному ремонту и ремонту дворовых территорий многоквартирных домов, проездов к дворовым территориям многоквартирных домов</t>
  </si>
  <si>
    <t>Приложение №11</t>
  </si>
  <si>
    <t>2.2.</t>
  </si>
  <si>
    <t>Реализация мероприятий, направленных на достижение целей федерального проекта "Формирование комфортной городской среды"</t>
  </si>
  <si>
    <t>2.2.1.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</si>
  <si>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</si>
  <si>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1</t>
  </si>
  <si>
    <t>Количество благоустроенных дворовых территорий</t>
  </si>
  <si>
    <t>кв.м</t>
  </si>
  <si>
    <t>2.3.</t>
  </si>
  <si>
    <t>2.3.1.</t>
  </si>
  <si>
    <t>15</t>
  </si>
  <si>
    <t xml:space="preserve">к муниципальной программе Исилькульского городского 
поселения Исилькульского муниципального района Омской области «Формирование комфортной городской среды» </t>
  </si>
  <si>
    <t xml:space="preserve">Ответственный исполнитель за реализацию мероприятия муниципальной программы </t>
  </si>
  <si>
    <t xml:space="preserve">Наименование
мероприятия муниципальной программы  (далее – муниципальная  программа)
</t>
  </si>
  <si>
    <t>10</t>
  </si>
  <si>
    <t xml:space="preserve"> 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</si>
  <si>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</si>
  <si>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Количество проектов,на которых выполнены работы по благоустройству</t>
  </si>
  <si>
    <t>Благоустройство территорий малых городов, в том числе проектно-изыскательские и прочие работы и услуги</t>
  </si>
  <si>
    <t>2.3.2.</t>
  </si>
  <si>
    <t>х</t>
  </si>
  <si>
    <t>Приложение №1</t>
  </si>
  <si>
    <t>Благоустройство общественных территорий населенных пунктов муниципальных образований Омской области</t>
  </si>
  <si>
    <t>12</t>
  </si>
  <si>
    <t xml:space="preserve">  </t>
  </si>
  <si>
    <t>2.3.3.</t>
  </si>
  <si>
    <t>Благоустройство территорий малых городов</t>
  </si>
  <si>
    <t>7</t>
  </si>
  <si>
    <t>2.1.3.</t>
  </si>
  <si>
    <t>Разработка проектов в сфере формирования комфортной городской среды</t>
  </si>
  <si>
    <t>Количество проектов, разработанных в сфере
формирования комфортной городской среды</t>
  </si>
  <si>
    <t>2.3.4.</t>
  </si>
  <si>
    <t>к постановлению Администрации Исилькульского городского 
поселения от 17 декабря 2024 года № 952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</si>
</sst>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1">
    <xf numFmtId="0" fontId="0" fillId="0" borderId="0" xfId="0"/>
    <xf numFmtId="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 wrapText="1"/>
    </xf>
    <xf numFmtId="3" fontId="6" fillId="2" borderId="3" xfId="0" applyNumberFormat="1" applyFont="1" applyFill="1" applyBorder="1" applyAlignment="1">
      <alignment horizontal="center" vertical="top" wrapText="1"/>
    </xf>
    <xf numFmtId="3" fontId="6" fillId="2" borderId="4" xfId="0" applyNumberFormat="1" applyFont="1" applyFill="1" applyBorder="1" applyAlignment="1">
      <alignment horizontal="center" vertical="top" wrapText="1"/>
    </xf>
    <xf numFmtId="3" fontId="6" fillId="2" borderId="2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3" fontId="6" fillId="0" borderId="3" xfId="0" applyNumberFormat="1" applyFont="1" applyFill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top" wrapText="1"/>
    </xf>
    <xf numFmtId="3" fontId="6" fillId="0" borderId="2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3" fontId="3" fillId="0" borderId="4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4" fontId="3" fillId="2" borderId="3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4" fontId="3" fillId="2" borderId="4" xfId="0" applyNumberFormat="1" applyFont="1" applyFill="1" applyBorder="1" applyAlignment="1">
      <alignment horizontal="center" vertical="top"/>
    </xf>
    <xf numFmtId="14" fontId="3" fillId="2" borderId="2" xfId="0" applyNumberFormat="1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left" wrapText="1"/>
    </xf>
    <xf numFmtId="0" fontId="3" fillId="2" borderId="14" xfId="0" applyFont="1" applyFill="1" applyBorder="1" applyAlignment="1">
      <alignment horizontal="left" wrapText="1"/>
    </xf>
    <xf numFmtId="0" fontId="3" fillId="2" borderId="15" xfId="0" applyFont="1" applyFill="1" applyBorder="1" applyAlignment="1">
      <alignment horizontal="left" wrapText="1"/>
    </xf>
    <xf numFmtId="14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/>
    <xf numFmtId="49" fontId="3" fillId="2" borderId="5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/>
    </xf>
    <xf numFmtId="49" fontId="3" fillId="2" borderId="7" xfId="0" applyNumberFormat="1" applyFont="1" applyFill="1" applyBorder="1" applyAlignment="1">
      <alignment horizontal="center" vertical="top"/>
    </xf>
    <xf numFmtId="49" fontId="3" fillId="2" borderId="8" xfId="0" applyNumberFormat="1" applyFont="1" applyFill="1" applyBorder="1" applyAlignment="1">
      <alignment horizontal="center" vertical="top"/>
    </xf>
    <xf numFmtId="49" fontId="3" fillId="2" borderId="0" xfId="0" applyNumberFormat="1" applyFont="1" applyFill="1" applyBorder="1" applyAlignment="1">
      <alignment horizontal="center" vertical="top"/>
    </xf>
    <xf numFmtId="49" fontId="3" fillId="2" borderId="9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136"/>
  <sheetViews>
    <sheetView tabSelected="1" view="pageBreakPreview" zoomScale="60" zoomScaleNormal="60" workbookViewId="0">
      <selection activeCell="N62" sqref="N62"/>
    </sheetView>
  </sheetViews>
  <sheetFormatPr defaultColWidth="9.140625" defaultRowHeight="15"/>
  <cols>
    <col min="1" max="1" width="10.85546875" style="4" customWidth="1"/>
    <col min="2" max="2" width="18.140625" style="4" customWidth="1"/>
    <col min="3" max="4" width="9.140625" style="4" customWidth="1"/>
    <col min="5" max="5" width="15.28515625" style="4" customWidth="1"/>
    <col min="6" max="6" width="18.7109375" style="4" customWidth="1"/>
    <col min="7" max="7" width="17.42578125" style="4" customWidth="1"/>
    <col min="8" max="8" width="15.28515625" style="4" customWidth="1"/>
    <col min="9" max="9" width="15" style="4" customWidth="1"/>
    <col min="10" max="10" width="15.140625" style="4" customWidth="1"/>
    <col min="11" max="11" width="17.7109375" style="4" customWidth="1"/>
    <col min="12" max="12" width="14.5703125" style="4" customWidth="1"/>
    <col min="13" max="13" width="17.7109375" style="4" customWidth="1"/>
    <col min="14" max="16" width="14.5703125" style="4" customWidth="1"/>
    <col min="17" max="17" width="15.42578125" style="4" customWidth="1"/>
    <col min="18" max="18" width="6.28515625" style="4" customWidth="1"/>
    <col min="19" max="19" width="9.7109375" style="4" customWidth="1"/>
    <col min="20" max="28" width="11.42578125" style="4" customWidth="1"/>
    <col min="29" max="29" width="9.140625" style="4"/>
    <col min="30" max="30" width="11.28515625" style="4" bestFit="1" customWidth="1"/>
    <col min="31" max="16384" width="9.140625" style="4"/>
  </cols>
  <sheetData>
    <row r="2" spans="1:28" ht="26.25" customHeight="1">
      <c r="V2" s="30"/>
      <c r="W2" s="150" t="s">
        <v>74</v>
      </c>
      <c r="X2" s="150"/>
      <c r="Y2" s="150"/>
      <c r="Z2" s="150"/>
      <c r="AA2" s="150"/>
      <c r="AB2" s="150"/>
    </row>
    <row r="3" spans="1:28" ht="37.5" customHeight="1">
      <c r="V3" s="147" t="s">
        <v>85</v>
      </c>
      <c r="W3" s="147"/>
      <c r="X3" s="147"/>
      <c r="Y3" s="147"/>
      <c r="Z3" s="147"/>
      <c r="AA3" s="147"/>
      <c r="AB3" s="147"/>
    </row>
    <row r="4" spans="1:28" ht="12.75" customHeight="1">
      <c r="T4" s="19"/>
      <c r="U4" s="19"/>
      <c r="V4" s="19"/>
      <c r="W4" s="19"/>
      <c r="X4" s="19"/>
      <c r="Y4" s="19"/>
      <c r="Z4" s="19"/>
      <c r="AA4" s="19"/>
      <c r="AB4" s="19"/>
    </row>
    <row r="5" spans="1:28" ht="15.75" customHeight="1">
      <c r="H5" s="4" t="s">
        <v>68</v>
      </c>
      <c r="T5" s="147" t="s">
        <v>53</v>
      </c>
      <c r="U5" s="147"/>
      <c r="V5" s="147"/>
      <c r="W5" s="147"/>
      <c r="X5" s="147"/>
      <c r="Y5" s="147"/>
      <c r="Z5" s="147"/>
      <c r="AA5" s="147"/>
      <c r="AB5" s="147"/>
    </row>
    <row r="6" spans="1:28" ht="46.5" customHeight="1">
      <c r="E6" s="4" t="s">
        <v>68</v>
      </c>
      <c r="G6" s="4" t="s">
        <v>77</v>
      </c>
      <c r="M6" s="4" t="s">
        <v>77</v>
      </c>
      <c r="T6" s="147" t="s">
        <v>64</v>
      </c>
      <c r="U6" s="147"/>
      <c r="V6" s="147"/>
      <c r="W6" s="147"/>
      <c r="X6" s="147"/>
      <c r="Y6" s="147"/>
      <c r="Z6" s="147"/>
      <c r="AA6" s="147"/>
      <c r="AB6" s="147"/>
    </row>
    <row r="7" spans="1:28" ht="15" customHeight="1">
      <c r="A7" s="149" t="s">
        <v>32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28" ht="15.75" customHeight="1">
      <c r="A8" s="148" t="s">
        <v>22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</row>
    <row r="9" spans="1:28" ht="15.75" customHeight="1">
      <c r="A9" s="148" t="s">
        <v>51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</row>
    <row r="10" spans="1:28" ht="5.25" customHeight="1"/>
    <row r="11" spans="1:28" ht="66.75" customHeight="1">
      <c r="A11" s="119" t="s">
        <v>0</v>
      </c>
      <c r="B11" s="118" t="s">
        <v>66</v>
      </c>
      <c r="C11" s="118" t="s">
        <v>1</v>
      </c>
      <c r="D11" s="118"/>
      <c r="E11" s="118" t="s">
        <v>65</v>
      </c>
      <c r="F11" s="120" t="s">
        <v>3</v>
      </c>
      <c r="G11" s="121"/>
      <c r="H11" s="121"/>
      <c r="I11" s="121"/>
      <c r="J11" s="121"/>
      <c r="K11" s="121"/>
      <c r="L11" s="121"/>
      <c r="M11" s="121"/>
      <c r="N11" s="121"/>
      <c r="O11" s="121"/>
      <c r="P11" s="122"/>
      <c r="Q11" s="105" t="s">
        <v>23</v>
      </c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7"/>
    </row>
    <row r="12" spans="1:28" ht="29.25" customHeight="1">
      <c r="A12" s="119"/>
      <c r="B12" s="118"/>
      <c r="C12" s="118" t="s">
        <v>15</v>
      </c>
      <c r="D12" s="118" t="s">
        <v>16</v>
      </c>
      <c r="E12" s="118"/>
      <c r="F12" s="118" t="s">
        <v>2</v>
      </c>
      <c r="G12" s="119" t="s">
        <v>4</v>
      </c>
      <c r="H12" s="108" t="s">
        <v>5</v>
      </c>
      <c r="I12" s="123"/>
      <c r="J12" s="123"/>
      <c r="K12" s="123"/>
      <c r="L12" s="123"/>
      <c r="M12" s="123"/>
      <c r="N12" s="123"/>
      <c r="O12" s="123"/>
      <c r="P12" s="124"/>
      <c r="Q12" s="114" t="s">
        <v>6</v>
      </c>
      <c r="R12" s="114" t="s">
        <v>7</v>
      </c>
      <c r="S12" s="108" t="s">
        <v>4</v>
      </c>
      <c r="T12" s="108" t="s">
        <v>8</v>
      </c>
      <c r="U12" s="109"/>
      <c r="V12" s="109"/>
      <c r="W12" s="109"/>
      <c r="X12" s="109"/>
      <c r="Y12" s="109"/>
      <c r="Z12" s="109"/>
      <c r="AA12" s="109"/>
      <c r="AB12" s="110"/>
    </row>
    <row r="13" spans="1:28" ht="30" customHeight="1">
      <c r="A13" s="119"/>
      <c r="B13" s="118"/>
      <c r="C13" s="118"/>
      <c r="D13" s="118"/>
      <c r="E13" s="118"/>
      <c r="F13" s="118"/>
      <c r="G13" s="119"/>
      <c r="H13" s="125"/>
      <c r="I13" s="126"/>
      <c r="J13" s="126"/>
      <c r="K13" s="126"/>
      <c r="L13" s="126"/>
      <c r="M13" s="126"/>
      <c r="N13" s="126"/>
      <c r="O13" s="126"/>
      <c r="P13" s="127"/>
      <c r="Q13" s="115"/>
      <c r="R13" s="115"/>
      <c r="S13" s="117"/>
      <c r="T13" s="111"/>
      <c r="U13" s="112"/>
      <c r="V13" s="112"/>
      <c r="W13" s="112"/>
      <c r="X13" s="112"/>
      <c r="Y13" s="112"/>
      <c r="Z13" s="112"/>
      <c r="AA13" s="112"/>
      <c r="AB13" s="113"/>
    </row>
    <row r="14" spans="1:28" ht="24" customHeight="1">
      <c r="A14" s="119"/>
      <c r="B14" s="118"/>
      <c r="C14" s="118"/>
      <c r="D14" s="118"/>
      <c r="E14" s="118"/>
      <c r="F14" s="118"/>
      <c r="G14" s="119"/>
      <c r="H14" s="7">
        <v>2018</v>
      </c>
      <c r="I14" s="27">
        <v>2019</v>
      </c>
      <c r="J14" s="7">
        <v>2020</v>
      </c>
      <c r="K14" s="29">
        <v>2021</v>
      </c>
      <c r="L14" s="25">
        <v>2022</v>
      </c>
      <c r="M14" s="32">
        <v>2023</v>
      </c>
      <c r="N14" s="40">
        <v>2024</v>
      </c>
      <c r="O14" s="32">
        <v>2025</v>
      </c>
      <c r="P14" s="32">
        <v>2026</v>
      </c>
      <c r="Q14" s="116"/>
      <c r="R14" s="116"/>
      <c r="S14" s="111"/>
      <c r="T14" s="7">
        <v>2018</v>
      </c>
      <c r="U14" s="29">
        <v>2019</v>
      </c>
      <c r="V14" s="29">
        <v>2020</v>
      </c>
      <c r="W14" s="29">
        <v>2021</v>
      </c>
      <c r="X14" s="7">
        <v>2022</v>
      </c>
      <c r="Y14" s="29">
        <v>2023</v>
      </c>
      <c r="Z14" s="38">
        <v>2024</v>
      </c>
      <c r="AA14" s="32">
        <v>2025</v>
      </c>
      <c r="AB14" s="25">
        <v>2026</v>
      </c>
    </row>
    <row r="15" spans="1:28" ht="24" customHeight="1">
      <c r="A15" s="118">
        <v>1</v>
      </c>
      <c r="B15" s="118"/>
      <c r="C15" s="2">
        <v>2</v>
      </c>
      <c r="D15" s="2">
        <v>3</v>
      </c>
      <c r="E15" s="2">
        <v>4</v>
      </c>
      <c r="F15" s="2">
        <v>5</v>
      </c>
      <c r="G15" s="2">
        <v>6</v>
      </c>
      <c r="H15" s="2">
        <v>7</v>
      </c>
      <c r="I15" s="26">
        <v>8</v>
      </c>
      <c r="J15" s="2">
        <v>9</v>
      </c>
      <c r="K15" s="28">
        <v>10</v>
      </c>
      <c r="L15" s="23">
        <v>11</v>
      </c>
      <c r="M15" s="31">
        <v>12</v>
      </c>
      <c r="N15" s="39">
        <v>13</v>
      </c>
      <c r="O15" s="31">
        <v>14</v>
      </c>
      <c r="P15" s="31">
        <v>14</v>
      </c>
      <c r="Q15" s="23">
        <v>15</v>
      </c>
      <c r="R15" s="17">
        <v>16</v>
      </c>
      <c r="S15" s="17">
        <v>17</v>
      </c>
      <c r="T15" s="17">
        <v>18</v>
      </c>
      <c r="U15" s="28">
        <v>19</v>
      </c>
      <c r="V15" s="28">
        <v>20</v>
      </c>
      <c r="W15" s="28">
        <v>21</v>
      </c>
      <c r="X15" s="17">
        <v>22</v>
      </c>
      <c r="Y15" s="28">
        <v>23</v>
      </c>
      <c r="Z15" s="37">
        <v>24</v>
      </c>
      <c r="AA15" s="31">
        <v>25</v>
      </c>
      <c r="AB15" s="23">
        <v>25</v>
      </c>
    </row>
    <row r="16" spans="1:28" ht="21" customHeight="1">
      <c r="A16" s="136" t="s">
        <v>36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8"/>
    </row>
    <row r="17" spans="1:28" ht="20.25" customHeight="1">
      <c r="A17" s="98" t="s">
        <v>37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100"/>
    </row>
    <row r="18" spans="1:28" ht="17.25" customHeight="1">
      <c r="A18" s="98" t="s">
        <v>38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100"/>
    </row>
    <row r="19" spans="1:28" ht="18" customHeight="1">
      <c r="A19" s="98" t="s">
        <v>39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100"/>
    </row>
    <row r="20" spans="1:28" ht="21" customHeight="1">
      <c r="A20" s="98" t="s">
        <v>40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100"/>
    </row>
    <row r="21" spans="1:28" ht="16.149999999999999" customHeight="1">
      <c r="A21" s="62" t="s">
        <v>12</v>
      </c>
      <c r="B21" s="130" t="s">
        <v>34</v>
      </c>
      <c r="C21" s="46">
        <v>2018</v>
      </c>
      <c r="D21" s="46">
        <v>2019</v>
      </c>
      <c r="E21" s="46" t="s">
        <v>25</v>
      </c>
      <c r="F21" s="14" t="s">
        <v>9</v>
      </c>
      <c r="G21" s="10">
        <f>H21+I21+K21+J21+L21+M21+P21</f>
        <v>10874323.100000001</v>
      </c>
      <c r="H21" s="10">
        <f t="shared" ref="H21:P21" si="0">H22</f>
        <v>10526315.800000001</v>
      </c>
      <c r="I21" s="1">
        <f t="shared" si="0"/>
        <v>348007.3</v>
      </c>
      <c r="J21" s="10">
        <f t="shared" si="0"/>
        <v>0</v>
      </c>
      <c r="K21" s="1">
        <f t="shared" si="0"/>
        <v>0</v>
      </c>
      <c r="L21" s="1">
        <f t="shared" si="0"/>
        <v>0</v>
      </c>
      <c r="M21" s="1">
        <f t="shared" si="0"/>
        <v>0</v>
      </c>
      <c r="N21" s="1">
        <f t="shared" si="0"/>
        <v>0</v>
      </c>
      <c r="O21" s="1">
        <f t="shared" si="0"/>
        <v>0</v>
      </c>
      <c r="P21" s="1">
        <f t="shared" si="0"/>
        <v>0</v>
      </c>
      <c r="Q21" s="61" t="s">
        <v>17</v>
      </c>
      <c r="R21" s="46" t="s">
        <v>17</v>
      </c>
      <c r="S21" s="46" t="s">
        <v>17</v>
      </c>
      <c r="T21" s="46" t="s">
        <v>17</v>
      </c>
      <c r="U21" s="61" t="s">
        <v>17</v>
      </c>
      <c r="V21" s="61" t="s">
        <v>17</v>
      </c>
      <c r="W21" s="61" t="s">
        <v>17</v>
      </c>
      <c r="X21" s="46" t="s">
        <v>17</v>
      </c>
      <c r="Y21" s="61" t="s">
        <v>17</v>
      </c>
      <c r="Z21" s="61" t="s">
        <v>17</v>
      </c>
      <c r="AA21" s="61" t="s">
        <v>17</v>
      </c>
      <c r="AB21" s="61" t="s">
        <v>17</v>
      </c>
    </row>
    <row r="22" spans="1:28" ht="45">
      <c r="A22" s="62"/>
      <c r="B22" s="130"/>
      <c r="C22" s="46"/>
      <c r="D22" s="46"/>
      <c r="E22" s="46"/>
      <c r="F22" s="14" t="s">
        <v>10</v>
      </c>
      <c r="G22" s="10">
        <f t="shared" ref="G22:G25" si="1">H22+I22+K22+J22+L22+M22+P22</f>
        <v>10874323.100000001</v>
      </c>
      <c r="H22" s="10">
        <f t="shared" ref="H22:L22" si="2">H23+H24</f>
        <v>10526315.800000001</v>
      </c>
      <c r="I22" s="1">
        <f t="shared" si="2"/>
        <v>348007.3</v>
      </c>
      <c r="J22" s="10">
        <f t="shared" si="2"/>
        <v>0</v>
      </c>
      <c r="K22" s="1">
        <f t="shared" si="2"/>
        <v>0</v>
      </c>
      <c r="L22" s="1">
        <f t="shared" si="2"/>
        <v>0</v>
      </c>
      <c r="M22" s="1">
        <f t="shared" ref="M22:P22" si="3">M23+M24</f>
        <v>0</v>
      </c>
      <c r="N22" s="1">
        <f t="shared" ref="N22:O22" si="4">N23+N24</f>
        <v>0</v>
      </c>
      <c r="O22" s="1">
        <f t="shared" si="4"/>
        <v>0</v>
      </c>
      <c r="P22" s="1">
        <f t="shared" si="3"/>
        <v>0</v>
      </c>
      <c r="Q22" s="61"/>
      <c r="R22" s="46"/>
      <c r="S22" s="46"/>
      <c r="T22" s="46"/>
      <c r="U22" s="61"/>
      <c r="V22" s="61"/>
      <c r="W22" s="61"/>
      <c r="X22" s="46"/>
      <c r="Y22" s="61"/>
      <c r="Z22" s="61"/>
      <c r="AA22" s="61"/>
      <c r="AB22" s="61"/>
    </row>
    <row r="23" spans="1:28" ht="49.15" customHeight="1">
      <c r="A23" s="62"/>
      <c r="B23" s="130"/>
      <c r="C23" s="46"/>
      <c r="D23" s="46"/>
      <c r="E23" s="46"/>
      <c r="F23" s="14" t="s">
        <v>11</v>
      </c>
      <c r="G23" s="10">
        <f t="shared" si="1"/>
        <v>874323.10000000009</v>
      </c>
      <c r="H23" s="10">
        <f t="shared" ref="H23:L23" si="5">H28+H33</f>
        <v>526315.80000000005</v>
      </c>
      <c r="I23" s="1">
        <f>I28+I33</f>
        <v>348007.3</v>
      </c>
      <c r="J23" s="10">
        <f t="shared" si="5"/>
        <v>0</v>
      </c>
      <c r="K23" s="1">
        <f t="shared" si="5"/>
        <v>0</v>
      </c>
      <c r="L23" s="1">
        <f t="shared" si="5"/>
        <v>0</v>
      </c>
      <c r="M23" s="1">
        <f t="shared" ref="M23:P23" si="6">M28+M33</f>
        <v>0</v>
      </c>
      <c r="N23" s="1">
        <f t="shared" ref="N23:O23" si="7">N28+N33</f>
        <v>0</v>
      </c>
      <c r="O23" s="1">
        <f t="shared" si="7"/>
        <v>0</v>
      </c>
      <c r="P23" s="1">
        <f t="shared" si="6"/>
        <v>0</v>
      </c>
      <c r="Q23" s="61"/>
      <c r="R23" s="46"/>
      <c r="S23" s="46"/>
      <c r="T23" s="46"/>
      <c r="U23" s="61"/>
      <c r="V23" s="61"/>
      <c r="W23" s="61"/>
      <c r="X23" s="46"/>
      <c r="Y23" s="61"/>
      <c r="Z23" s="61"/>
      <c r="AA23" s="61"/>
      <c r="AB23" s="61"/>
    </row>
    <row r="24" spans="1:28" ht="36.75" customHeight="1">
      <c r="A24" s="62"/>
      <c r="B24" s="130"/>
      <c r="C24" s="46"/>
      <c r="D24" s="46"/>
      <c r="E24" s="46"/>
      <c r="F24" s="14" t="s">
        <v>33</v>
      </c>
      <c r="G24" s="10">
        <f t="shared" si="1"/>
        <v>10000000</v>
      </c>
      <c r="H24" s="10">
        <f t="shared" ref="H24:L24" si="8">H29+H34</f>
        <v>10000000</v>
      </c>
      <c r="I24" s="1">
        <f t="shared" si="8"/>
        <v>0</v>
      </c>
      <c r="J24" s="10">
        <f t="shared" si="8"/>
        <v>0</v>
      </c>
      <c r="K24" s="1">
        <f t="shared" si="8"/>
        <v>0</v>
      </c>
      <c r="L24" s="1">
        <f t="shared" si="8"/>
        <v>0</v>
      </c>
      <c r="M24" s="1">
        <f t="shared" ref="M24:P24" si="9">M29+M34</f>
        <v>0</v>
      </c>
      <c r="N24" s="1">
        <f t="shared" ref="N24:O24" si="10">N29+N34</f>
        <v>0</v>
      </c>
      <c r="O24" s="1">
        <f t="shared" si="10"/>
        <v>0</v>
      </c>
      <c r="P24" s="1">
        <f t="shared" si="9"/>
        <v>0</v>
      </c>
      <c r="Q24" s="61"/>
      <c r="R24" s="46"/>
      <c r="S24" s="46"/>
      <c r="T24" s="46"/>
      <c r="U24" s="61"/>
      <c r="V24" s="61"/>
      <c r="W24" s="61"/>
      <c r="X24" s="46"/>
      <c r="Y24" s="61"/>
      <c r="Z24" s="61"/>
      <c r="AA24" s="61"/>
      <c r="AB24" s="61"/>
    </row>
    <row r="25" spans="1:28">
      <c r="A25" s="62"/>
      <c r="B25" s="130"/>
      <c r="C25" s="46"/>
      <c r="D25" s="46"/>
      <c r="E25" s="46"/>
      <c r="F25" s="14" t="s">
        <v>24</v>
      </c>
      <c r="G25" s="10">
        <f t="shared" si="1"/>
        <v>0</v>
      </c>
      <c r="H25" s="10">
        <v>0</v>
      </c>
      <c r="I25" s="1">
        <v>0</v>
      </c>
      <c r="J25" s="10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61"/>
      <c r="R25" s="46"/>
      <c r="S25" s="46"/>
      <c r="T25" s="46"/>
      <c r="U25" s="61"/>
      <c r="V25" s="61"/>
      <c r="W25" s="61"/>
      <c r="X25" s="46"/>
      <c r="Y25" s="61"/>
      <c r="Z25" s="61"/>
      <c r="AA25" s="61"/>
      <c r="AB25" s="61"/>
    </row>
    <row r="26" spans="1:28" ht="16.149999999999999" customHeight="1">
      <c r="A26" s="139" t="s">
        <v>27</v>
      </c>
      <c r="B26" s="73" t="s">
        <v>41</v>
      </c>
      <c r="C26" s="46">
        <v>2018</v>
      </c>
      <c r="D26" s="46">
        <v>2018</v>
      </c>
      <c r="E26" s="46" t="s">
        <v>25</v>
      </c>
      <c r="F26" s="14" t="s">
        <v>9</v>
      </c>
      <c r="G26" s="10">
        <f>H26+I26+J26+K26+L26+M26+P26</f>
        <v>3157894.74</v>
      </c>
      <c r="H26" s="11">
        <f t="shared" ref="H26:L26" si="11">H27+H30</f>
        <v>3157894.74</v>
      </c>
      <c r="I26" s="20">
        <f t="shared" si="11"/>
        <v>0</v>
      </c>
      <c r="J26" s="11">
        <f t="shared" si="11"/>
        <v>0</v>
      </c>
      <c r="K26" s="20">
        <f t="shared" si="11"/>
        <v>0</v>
      </c>
      <c r="L26" s="20">
        <f t="shared" si="11"/>
        <v>0</v>
      </c>
      <c r="M26" s="20">
        <f t="shared" ref="M26:P26" si="12">M27+M30</f>
        <v>0</v>
      </c>
      <c r="N26" s="20">
        <f t="shared" ref="N26:O26" si="13">N27+N30</f>
        <v>0</v>
      </c>
      <c r="O26" s="20">
        <f t="shared" si="13"/>
        <v>0</v>
      </c>
      <c r="P26" s="20">
        <f t="shared" si="12"/>
        <v>0</v>
      </c>
      <c r="Q26" s="61" t="s">
        <v>52</v>
      </c>
      <c r="R26" s="62" t="s">
        <v>48</v>
      </c>
      <c r="S26" s="62">
        <v>3</v>
      </c>
      <c r="T26" s="101">
        <v>3</v>
      </c>
      <c r="U26" s="104"/>
      <c r="V26" s="104"/>
      <c r="W26" s="104"/>
      <c r="X26" s="101"/>
      <c r="Y26" s="104"/>
      <c r="Z26" s="104"/>
      <c r="AA26" s="104"/>
      <c r="AB26" s="104"/>
    </row>
    <row r="27" spans="1:28" ht="45">
      <c r="A27" s="139"/>
      <c r="B27" s="74"/>
      <c r="C27" s="46"/>
      <c r="D27" s="46"/>
      <c r="E27" s="46"/>
      <c r="F27" s="14" t="s">
        <v>10</v>
      </c>
      <c r="G27" s="10">
        <f t="shared" ref="G27:G30" si="14">H27+I27+J27+K27+L27+M27+P27</f>
        <v>3157894.74</v>
      </c>
      <c r="H27" s="11">
        <f t="shared" ref="H27:L27" si="15">H28+H29</f>
        <v>3157894.74</v>
      </c>
      <c r="I27" s="20">
        <f t="shared" si="15"/>
        <v>0</v>
      </c>
      <c r="J27" s="11">
        <f t="shared" si="15"/>
        <v>0</v>
      </c>
      <c r="K27" s="20">
        <f t="shared" si="15"/>
        <v>0</v>
      </c>
      <c r="L27" s="20">
        <f t="shared" si="15"/>
        <v>0</v>
      </c>
      <c r="M27" s="20">
        <f t="shared" ref="M27:P27" si="16">M28+M29</f>
        <v>0</v>
      </c>
      <c r="N27" s="20">
        <f t="shared" ref="N27:O27" si="17">N28+N29</f>
        <v>0</v>
      </c>
      <c r="O27" s="20">
        <f t="shared" si="17"/>
        <v>0</v>
      </c>
      <c r="P27" s="20">
        <f t="shared" si="16"/>
        <v>0</v>
      </c>
      <c r="Q27" s="60"/>
      <c r="R27" s="62"/>
      <c r="S27" s="62"/>
      <c r="T27" s="102"/>
      <c r="U27" s="42"/>
      <c r="V27" s="42"/>
      <c r="W27" s="42"/>
      <c r="X27" s="102"/>
      <c r="Y27" s="42"/>
      <c r="Z27" s="42"/>
      <c r="AA27" s="42"/>
      <c r="AB27" s="42"/>
    </row>
    <row r="28" spans="1:28" ht="49.15" customHeight="1">
      <c r="A28" s="139"/>
      <c r="B28" s="74"/>
      <c r="C28" s="46"/>
      <c r="D28" s="46"/>
      <c r="E28" s="46"/>
      <c r="F28" s="14" t="s">
        <v>11</v>
      </c>
      <c r="G28" s="10">
        <f t="shared" si="14"/>
        <v>157894.74</v>
      </c>
      <c r="H28" s="10">
        <v>157894.74</v>
      </c>
      <c r="I28" s="1">
        <v>0</v>
      </c>
      <c r="J28" s="10">
        <v>0</v>
      </c>
      <c r="K28" s="1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60"/>
      <c r="R28" s="62"/>
      <c r="S28" s="62"/>
      <c r="T28" s="102"/>
      <c r="U28" s="42"/>
      <c r="V28" s="42"/>
      <c r="W28" s="42"/>
      <c r="X28" s="102"/>
      <c r="Y28" s="42"/>
      <c r="Z28" s="42"/>
      <c r="AA28" s="42"/>
      <c r="AB28" s="42"/>
    </row>
    <row r="29" spans="1:28" ht="30">
      <c r="A29" s="139"/>
      <c r="B29" s="74"/>
      <c r="C29" s="46"/>
      <c r="D29" s="46"/>
      <c r="E29" s="46"/>
      <c r="F29" s="14" t="s">
        <v>20</v>
      </c>
      <c r="G29" s="10">
        <f t="shared" si="14"/>
        <v>3000000</v>
      </c>
      <c r="H29" s="11">
        <v>3000000</v>
      </c>
      <c r="I29" s="20">
        <v>0</v>
      </c>
      <c r="J29" s="11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60"/>
      <c r="R29" s="62"/>
      <c r="S29" s="62"/>
      <c r="T29" s="102"/>
      <c r="U29" s="42"/>
      <c r="V29" s="42"/>
      <c r="W29" s="42"/>
      <c r="X29" s="102"/>
      <c r="Y29" s="42"/>
      <c r="Z29" s="42"/>
      <c r="AA29" s="42"/>
      <c r="AB29" s="42"/>
    </row>
    <row r="30" spans="1:28" ht="161.25" customHeight="1">
      <c r="A30" s="139"/>
      <c r="B30" s="75"/>
      <c r="C30" s="46"/>
      <c r="D30" s="46"/>
      <c r="E30" s="46"/>
      <c r="F30" s="14" t="s">
        <v>24</v>
      </c>
      <c r="G30" s="10">
        <f t="shared" si="14"/>
        <v>0</v>
      </c>
      <c r="H30" s="11">
        <v>0</v>
      </c>
      <c r="I30" s="20">
        <v>0</v>
      </c>
      <c r="J30" s="11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60"/>
      <c r="R30" s="62"/>
      <c r="S30" s="62"/>
      <c r="T30" s="103"/>
      <c r="U30" s="43"/>
      <c r="V30" s="43"/>
      <c r="W30" s="43"/>
      <c r="X30" s="103"/>
      <c r="Y30" s="43"/>
      <c r="Z30" s="43"/>
      <c r="AA30" s="43"/>
      <c r="AB30" s="43"/>
    </row>
    <row r="31" spans="1:28">
      <c r="A31" s="128" t="s">
        <v>28</v>
      </c>
      <c r="B31" s="73" t="s">
        <v>35</v>
      </c>
      <c r="C31" s="73">
        <v>2018</v>
      </c>
      <c r="D31" s="73">
        <v>2019</v>
      </c>
      <c r="E31" s="46" t="s">
        <v>25</v>
      </c>
      <c r="F31" s="14" t="s">
        <v>9</v>
      </c>
      <c r="G31" s="10">
        <f>G32</f>
        <v>7716428.3600000003</v>
      </c>
      <c r="H31" s="10">
        <f t="shared" ref="H31:P31" si="18">H32</f>
        <v>7368421.0599999996</v>
      </c>
      <c r="I31" s="1">
        <f t="shared" si="18"/>
        <v>348007.3</v>
      </c>
      <c r="J31" s="10">
        <f t="shared" si="18"/>
        <v>0</v>
      </c>
      <c r="K31" s="1">
        <f t="shared" si="18"/>
        <v>0</v>
      </c>
      <c r="L31" s="1">
        <f t="shared" si="18"/>
        <v>0</v>
      </c>
      <c r="M31" s="1">
        <f t="shared" si="18"/>
        <v>0</v>
      </c>
      <c r="N31" s="1">
        <f t="shared" si="18"/>
        <v>0</v>
      </c>
      <c r="O31" s="1">
        <f t="shared" si="18"/>
        <v>0</v>
      </c>
      <c r="P31" s="1">
        <f t="shared" si="18"/>
        <v>0</v>
      </c>
      <c r="Q31" s="61" t="s">
        <v>59</v>
      </c>
      <c r="R31" s="62" t="s">
        <v>18</v>
      </c>
      <c r="S31" s="62">
        <v>22</v>
      </c>
      <c r="T31" s="101">
        <v>12</v>
      </c>
      <c r="U31" s="104">
        <v>10</v>
      </c>
      <c r="V31" s="104"/>
      <c r="W31" s="104"/>
      <c r="X31" s="101"/>
      <c r="Y31" s="104"/>
      <c r="Z31" s="104"/>
      <c r="AA31" s="104"/>
      <c r="AB31" s="104"/>
    </row>
    <row r="32" spans="1:28" ht="45">
      <c r="A32" s="131"/>
      <c r="B32" s="74"/>
      <c r="C32" s="74"/>
      <c r="D32" s="74"/>
      <c r="E32" s="46"/>
      <c r="F32" s="14" t="s">
        <v>10</v>
      </c>
      <c r="G32" s="10">
        <f>G33+G34</f>
        <v>7716428.3600000003</v>
      </c>
      <c r="H32" s="10">
        <f>H33+H34</f>
        <v>7368421.0599999996</v>
      </c>
      <c r="I32" s="1">
        <f t="shared" ref="I32:P32" si="19">I33</f>
        <v>348007.3</v>
      </c>
      <c r="J32" s="10">
        <f t="shared" si="19"/>
        <v>0</v>
      </c>
      <c r="K32" s="1">
        <f t="shared" si="19"/>
        <v>0</v>
      </c>
      <c r="L32" s="1">
        <f t="shared" si="19"/>
        <v>0</v>
      </c>
      <c r="M32" s="1">
        <f t="shared" si="19"/>
        <v>0</v>
      </c>
      <c r="N32" s="1">
        <f t="shared" si="19"/>
        <v>0</v>
      </c>
      <c r="O32" s="1">
        <f t="shared" si="19"/>
        <v>0</v>
      </c>
      <c r="P32" s="1">
        <f t="shared" si="19"/>
        <v>0</v>
      </c>
      <c r="Q32" s="60"/>
      <c r="R32" s="62"/>
      <c r="S32" s="62"/>
      <c r="T32" s="102"/>
      <c r="U32" s="42"/>
      <c r="V32" s="42"/>
      <c r="W32" s="42"/>
      <c r="X32" s="102"/>
      <c r="Y32" s="42"/>
      <c r="Z32" s="42"/>
      <c r="AA32" s="42"/>
      <c r="AB32" s="42"/>
    </row>
    <row r="33" spans="1:28" ht="45">
      <c r="A33" s="131"/>
      <c r="B33" s="74"/>
      <c r="C33" s="74"/>
      <c r="D33" s="74"/>
      <c r="E33" s="46"/>
      <c r="F33" s="14" t="s">
        <v>11</v>
      </c>
      <c r="G33" s="10">
        <f>H33+I33+J33+K33+L33</f>
        <v>716428.36</v>
      </c>
      <c r="H33" s="10">
        <v>368421.06</v>
      </c>
      <c r="I33" s="1">
        <v>348007.3</v>
      </c>
      <c r="J33" s="10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60"/>
      <c r="R33" s="62"/>
      <c r="S33" s="62"/>
      <c r="T33" s="102"/>
      <c r="U33" s="42"/>
      <c r="V33" s="42"/>
      <c r="W33" s="42"/>
      <c r="X33" s="102"/>
      <c r="Y33" s="42"/>
      <c r="Z33" s="42"/>
      <c r="AA33" s="42"/>
      <c r="AB33" s="42"/>
    </row>
    <row r="34" spans="1:28" ht="72.75" customHeight="1">
      <c r="A34" s="131"/>
      <c r="B34" s="74"/>
      <c r="C34" s="74"/>
      <c r="D34" s="74"/>
      <c r="E34" s="46"/>
      <c r="F34" s="14" t="s">
        <v>20</v>
      </c>
      <c r="G34" s="10">
        <f t="shared" ref="G34:G35" si="20">H34+I34+J34+K34+L34</f>
        <v>7000000</v>
      </c>
      <c r="H34" s="10">
        <v>7000000</v>
      </c>
      <c r="I34" s="1">
        <v>0</v>
      </c>
      <c r="J34" s="10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60"/>
      <c r="R34" s="62"/>
      <c r="S34" s="62"/>
      <c r="T34" s="102"/>
      <c r="U34" s="42"/>
      <c r="V34" s="42"/>
      <c r="W34" s="42"/>
      <c r="X34" s="102"/>
      <c r="Y34" s="42"/>
      <c r="Z34" s="42"/>
      <c r="AA34" s="42"/>
      <c r="AB34" s="42"/>
    </row>
    <row r="35" spans="1:28" ht="21.75" customHeight="1">
      <c r="A35" s="132"/>
      <c r="B35" s="75"/>
      <c r="C35" s="75"/>
      <c r="D35" s="75"/>
      <c r="E35" s="46"/>
      <c r="F35" s="14" t="s">
        <v>24</v>
      </c>
      <c r="G35" s="10">
        <f t="shared" si="20"/>
        <v>0</v>
      </c>
      <c r="H35" s="10">
        <v>0</v>
      </c>
      <c r="I35" s="1">
        <v>0</v>
      </c>
      <c r="J35" s="10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60"/>
      <c r="R35" s="62"/>
      <c r="S35" s="62"/>
      <c r="T35" s="103"/>
      <c r="U35" s="43"/>
      <c r="V35" s="43"/>
      <c r="W35" s="43"/>
      <c r="X35" s="103"/>
      <c r="Y35" s="43"/>
      <c r="Z35" s="43"/>
      <c r="AA35" s="43"/>
      <c r="AB35" s="43"/>
    </row>
    <row r="36" spans="1:28">
      <c r="A36" s="88" t="s">
        <v>14</v>
      </c>
      <c r="B36" s="89"/>
      <c r="C36" s="89"/>
      <c r="D36" s="89"/>
      <c r="E36" s="90"/>
      <c r="F36" s="14" t="s">
        <v>9</v>
      </c>
      <c r="G36" s="10">
        <f>G21</f>
        <v>10874323.100000001</v>
      </c>
      <c r="H36" s="10">
        <f t="shared" ref="H36:L36" si="21">H21</f>
        <v>10526315.800000001</v>
      </c>
      <c r="I36" s="1">
        <f t="shared" si="21"/>
        <v>348007.3</v>
      </c>
      <c r="J36" s="10">
        <f t="shared" si="21"/>
        <v>0</v>
      </c>
      <c r="K36" s="1">
        <f t="shared" si="21"/>
        <v>0</v>
      </c>
      <c r="L36" s="1">
        <f t="shared" si="21"/>
        <v>0</v>
      </c>
      <c r="M36" s="1">
        <f t="shared" ref="M36:P36" si="22">M21</f>
        <v>0</v>
      </c>
      <c r="N36" s="1">
        <f t="shared" ref="N36:O36" si="23">N21</f>
        <v>0</v>
      </c>
      <c r="O36" s="1">
        <f t="shared" si="23"/>
        <v>0</v>
      </c>
      <c r="P36" s="1">
        <f t="shared" si="22"/>
        <v>0</v>
      </c>
      <c r="Q36" s="61" t="s">
        <v>26</v>
      </c>
      <c r="R36" s="46" t="s">
        <v>26</v>
      </c>
      <c r="S36" s="46" t="s">
        <v>26</v>
      </c>
      <c r="T36" s="46" t="s">
        <v>26</v>
      </c>
      <c r="U36" s="61" t="s">
        <v>26</v>
      </c>
      <c r="V36" s="61" t="s">
        <v>26</v>
      </c>
      <c r="W36" s="61" t="s">
        <v>26</v>
      </c>
      <c r="X36" s="46" t="s">
        <v>26</v>
      </c>
      <c r="Y36" s="61" t="s">
        <v>26</v>
      </c>
      <c r="Z36" s="61" t="s">
        <v>26</v>
      </c>
      <c r="AA36" s="61" t="s">
        <v>26</v>
      </c>
      <c r="AB36" s="61" t="s">
        <v>26</v>
      </c>
    </row>
    <row r="37" spans="1:28" ht="45">
      <c r="A37" s="91"/>
      <c r="B37" s="92"/>
      <c r="C37" s="92"/>
      <c r="D37" s="92"/>
      <c r="E37" s="93"/>
      <c r="F37" s="14" t="s">
        <v>10</v>
      </c>
      <c r="G37" s="10">
        <f t="shared" ref="G37:L40" si="24">G22</f>
        <v>10874323.100000001</v>
      </c>
      <c r="H37" s="10">
        <f t="shared" si="24"/>
        <v>10526315.800000001</v>
      </c>
      <c r="I37" s="1">
        <f t="shared" si="24"/>
        <v>348007.3</v>
      </c>
      <c r="J37" s="10">
        <f t="shared" si="24"/>
        <v>0</v>
      </c>
      <c r="K37" s="1">
        <f t="shared" si="24"/>
        <v>0</v>
      </c>
      <c r="L37" s="1">
        <f t="shared" si="24"/>
        <v>0</v>
      </c>
      <c r="M37" s="1">
        <f t="shared" ref="M37:P37" si="25">M22</f>
        <v>0</v>
      </c>
      <c r="N37" s="1">
        <f t="shared" ref="N37:O37" si="26">N22</f>
        <v>0</v>
      </c>
      <c r="O37" s="1">
        <f t="shared" si="26"/>
        <v>0</v>
      </c>
      <c r="P37" s="1">
        <f t="shared" si="25"/>
        <v>0</v>
      </c>
      <c r="Q37" s="60"/>
      <c r="R37" s="62"/>
      <c r="S37" s="62"/>
      <c r="T37" s="62"/>
      <c r="U37" s="60"/>
      <c r="V37" s="60"/>
      <c r="W37" s="60"/>
      <c r="X37" s="62"/>
      <c r="Y37" s="60"/>
      <c r="Z37" s="60"/>
      <c r="AA37" s="60"/>
      <c r="AB37" s="60"/>
    </row>
    <row r="38" spans="1:28" ht="45">
      <c r="A38" s="91"/>
      <c r="B38" s="92"/>
      <c r="C38" s="92"/>
      <c r="D38" s="92"/>
      <c r="E38" s="93"/>
      <c r="F38" s="14" t="s">
        <v>11</v>
      </c>
      <c r="G38" s="10">
        <f t="shared" si="24"/>
        <v>874323.10000000009</v>
      </c>
      <c r="H38" s="10">
        <f t="shared" si="24"/>
        <v>526315.80000000005</v>
      </c>
      <c r="I38" s="1">
        <f t="shared" si="24"/>
        <v>348007.3</v>
      </c>
      <c r="J38" s="10">
        <f t="shared" si="24"/>
        <v>0</v>
      </c>
      <c r="K38" s="1">
        <f t="shared" si="24"/>
        <v>0</v>
      </c>
      <c r="L38" s="1">
        <f t="shared" si="24"/>
        <v>0</v>
      </c>
      <c r="M38" s="1">
        <f t="shared" ref="M38:P38" si="27">M23</f>
        <v>0</v>
      </c>
      <c r="N38" s="1">
        <f t="shared" ref="N38:O38" si="28">N23</f>
        <v>0</v>
      </c>
      <c r="O38" s="1">
        <f t="shared" si="28"/>
        <v>0</v>
      </c>
      <c r="P38" s="1">
        <f t="shared" si="27"/>
        <v>0</v>
      </c>
      <c r="Q38" s="60"/>
      <c r="R38" s="62"/>
      <c r="S38" s="62"/>
      <c r="T38" s="62"/>
      <c r="U38" s="60"/>
      <c r="V38" s="60"/>
      <c r="W38" s="60"/>
      <c r="X38" s="62"/>
      <c r="Y38" s="60"/>
      <c r="Z38" s="60"/>
      <c r="AA38" s="60"/>
      <c r="AB38" s="60"/>
    </row>
    <row r="39" spans="1:28" ht="30">
      <c r="A39" s="91"/>
      <c r="B39" s="92"/>
      <c r="C39" s="92"/>
      <c r="D39" s="92"/>
      <c r="E39" s="93"/>
      <c r="F39" s="14" t="s">
        <v>20</v>
      </c>
      <c r="G39" s="10">
        <f t="shared" si="24"/>
        <v>10000000</v>
      </c>
      <c r="H39" s="10">
        <f t="shared" si="24"/>
        <v>10000000</v>
      </c>
      <c r="I39" s="1">
        <f t="shared" si="24"/>
        <v>0</v>
      </c>
      <c r="J39" s="10">
        <f t="shared" si="24"/>
        <v>0</v>
      </c>
      <c r="K39" s="1">
        <f t="shared" si="24"/>
        <v>0</v>
      </c>
      <c r="L39" s="1">
        <f t="shared" si="24"/>
        <v>0</v>
      </c>
      <c r="M39" s="1">
        <f t="shared" ref="M39:P39" si="29">M24</f>
        <v>0</v>
      </c>
      <c r="N39" s="1">
        <f t="shared" ref="N39:O39" si="30">N24</f>
        <v>0</v>
      </c>
      <c r="O39" s="1">
        <f t="shared" si="30"/>
        <v>0</v>
      </c>
      <c r="P39" s="1">
        <f t="shared" si="29"/>
        <v>0</v>
      </c>
      <c r="Q39" s="60"/>
      <c r="R39" s="62"/>
      <c r="S39" s="62"/>
      <c r="T39" s="62"/>
      <c r="U39" s="60"/>
      <c r="V39" s="60"/>
      <c r="W39" s="60"/>
      <c r="X39" s="62"/>
      <c r="Y39" s="60"/>
      <c r="Z39" s="60"/>
      <c r="AA39" s="60"/>
      <c r="AB39" s="60"/>
    </row>
    <row r="40" spans="1:28">
      <c r="A40" s="94"/>
      <c r="B40" s="95"/>
      <c r="C40" s="95"/>
      <c r="D40" s="95"/>
      <c r="E40" s="96"/>
      <c r="F40" s="14" t="s">
        <v>24</v>
      </c>
      <c r="G40" s="10">
        <f t="shared" si="24"/>
        <v>0</v>
      </c>
      <c r="H40" s="10">
        <f t="shared" si="24"/>
        <v>0</v>
      </c>
      <c r="I40" s="1">
        <f t="shared" si="24"/>
        <v>0</v>
      </c>
      <c r="J40" s="10">
        <f t="shared" si="24"/>
        <v>0</v>
      </c>
      <c r="K40" s="1">
        <f t="shared" si="24"/>
        <v>0</v>
      </c>
      <c r="L40" s="1">
        <f t="shared" si="24"/>
        <v>0</v>
      </c>
      <c r="M40" s="1">
        <f t="shared" ref="M40:P40" si="31">M25</f>
        <v>0</v>
      </c>
      <c r="N40" s="1">
        <f t="shared" ref="N40:O40" si="32">N25</f>
        <v>0</v>
      </c>
      <c r="O40" s="1">
        <f t="shared" si="32"/>
        <v>0</v>
      </c>
      <c r="P40" s="1">
        <f t="shared" si="31"/>
        <v>0</v>
      </c>
      <c r="Q40" s="60"/>
      <c r="R40" s="62"/>
      <c r="S40" s="62"/>
      <c r="T40" s="62"/>
      <c r="U40" s="60"/>
      <c r="V40" s="60"/>
      <c r="W40" s="60"/>
      <c r="X40" s="62"/>
      <c r="Y40" s="60"/>
      <c r="Z40" s="60"/>
      <c r="AA40" s="60"/>
      <c r="AB40" s="60"/>
    </row>
    <row r="41" spans="1:28" ht="15" customHeight="1">
      <c r="A41" s="98" t="s">
        <v>42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100"/>
    </row>
    <row r="42" spans="1:28" ht="15" customHeight="1">
      <c r="A42" s="98" t="s">
        <v>43</v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100"/>
    </row>
    <row r="43" spans="1:28" ht="15" customHeight="1">
      <c r="A43" s="98" t="s">
        <v>44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100"/>
    </row>
    <row r="44" spans="1:28" ht="16.149999999999999" customHeight="1">
      <c r="A44" s="97" t="s">
        <v>13</v>
      </c>
      <c r="B44" s="129" t="s">
        <v>45</v>
      </c>
      <c r="C44" s="46">
        <v>2018</v>
      </c>
      <c r="D44" s="46">
        <v>2026</v>
      </c>
      <c r="E44" s="46" t="s">
        <v>25</v>
      </c>
      <c r="F44" s="14" t="s">
        <v>9</v>
      </c>
      <c r="G44" s="10">
        <f>G45</f>
        <v>29422135.530000001</v>
      </c>
      <c r="H44" s="10">
        <f t="shared" ref="H44:P44" si="33">H45</f>
        <v>21052631.579999998</v>
      </c>
      <c r="I44" s="1">
        <f t="shared" si="33"/>
        <v>0</v>
      </c>
      <c r="J44" s="10">
        <f t="shared" si="33"/>
        <v>271826.86</v>
      </c>
      <c r="K44" s="1">
        <f t="shared" si="33"/>
        <v>301065.56</v>
      </c>
      <c r="L44" s="1">
        <f t="shared" si="33"/>
        <v>1948360</v>
      </c>
      <c r="M44" s="1">
        <f t="shared" si="33"/>
        <v>2826274.17</v>
      </c>
      <c r="N44" s="1">
        <f t="shared" si="33"/>
        <v>1668977.3599999999</v>
      </c>
      <c r="O44" s="1">
        <f t="shared" si="33"/>
        <v>1127000</v>
      </c>
      <c r="P44" s="1">
        <f t="shared" si="33"/>
        <v>227000</v>
      </c>
      <c r="Q44" s="61" t="s">
        <v>26</v>
      </c>
      <c r="R44" s="46" t="s">
        <v>26</v>
      </c>
      <c r="S44" s="46" t="s">
        <v>26</v>
      </c>
      <c r="T44" s="46" t="s">
        <v>26</v>
      </c>
      <c r="U44" s="61" t="s">
        <v>26</v>
      </c>
      <c r="V44" s="61" t="s">
        <v>26</v>
      </c>
      <c r="W44" s="61" t="s">
        <v>26</v>
      </c>
      <c r="X44" s="46" t="s">
        <v>26</v>
      </c>
      <c r="Y44" s="61" t="s">
        <v>26</v>
      </c>
      <c r="Z44" s="61" t="s">
        <v>26</v>
      </c>
      <c r="AA44" s="61" t="s">
        <v>26</v>
      </c>
      <c r="AB44" s="61" t="s">
        <v>26</v>
      </c>
    </row>
    <row r="45" spans="1:28" ht="45">
      <c r="A45" s="97"/>
      <c r="B45" s="129"/>
      <c r="C45" s="46"/>
      <c r="D45" s="46"/>
      <c r="E45" s="46"/>
      <c r="F45" s="14" t="s">
        <v>10</v>
      </c>
      <c r="G45" s="10">
        <f>G46+G47</f>
        <v>29422135.530000001</v>
      </c>
      <c r="H45" s="10">
        <f t="shared" ref="H45:L45" si="34">H46+H47</f>
        <v>21052631.579999998</v>
      </c>
      <c r="I45" s="1">
        <f t="shared" si="34"/>
        <v>0</v>
      </c>
      <c r="J45" s="10">
        <f t="shared" si="34"/>
        <v>271826.86</v>
      </c>
      <c r="K45" s="1">
        <f t="shared" si="34"/>
        <v>301065.56</v>
      </c>
      <c r="L45" s="1">
        <f t="shared" si="34"/>
        <v>1948360</v>
      </c>
      <c r="M45" s="1">
        <f t="shared" ref="M45" si="35">M46+M47</f>
        <v>2826274.17</v>
      </c>
      <c r="N45" s="1">
        <f t="shared" ref="N45:O45" si="36">N46+N47</f>
        <v>1668977.3599999999</v>
      </c>
      <c r="O45" s="1">
        <f t="shared" si="36"/>
        <v>1127000</v>
      </c>
      <c r="P45" s="1">
        <f>P46+P47</f>
        <v>227000</v>
      </c>
      <c r="Q45" s="60"/>
      <c r="R45" s="62"/>
      <c r="S45" s="62"/>
      <c r="T45" s="62"/>
      <c r="U45" s="60"/>
      <c r="V45" s="60"/>
      <c r="W45" s="60"/>
      <c r="X45" s="62"/>
      <c r="Y45" s="60"/>
      <c r="Z45" s="60"/>
      <c r="AA45" s="60"/>
      <c r="AB45" s="60"/>
    </row>
    <row r="46" spans="1:28" ht="49.15" customHeight="1">
      <c r="A46" s="97"/>
      <c r="B46" s="129"/>
      <c r="C46" s="46"/>
      <c r="D46" s="46"/>
      <c r="E46" s="46"/>
      <c r="F46" s="14" t="s">
        <v>11</v>
      </c>
      <c r="G46" s="10">
        <f>G51+G61+G66</f>
        <v>9422135.5299999993</v>
      </c>
      <c r="H46" s="10">
        <f t="shared" ref="G46:P48" si="37">H51+H61+H66</f>
        <v>1052631.58</v>
      </c>
      <c r="I46" s="1">
        <f t="shared" si="37"/>
        <v>0</v>
      </c>
      <c r="J46" s="10">
        <f t="shared" si="37"/>
        <v>271826.86</v>
      </c>
      <c r="K46" s="1">
        <f t="shared" si="37"/>
        <v>301065.56</v>
      </c>
      <c r="L46" s="1">
        <f t="shared" si="37"/>
        <v>1948360</v>
      </c>
      <c r="M46" s="1">
        <f t="shared" si="37"/>
        <v>2826274.17</v>
      </c>
      <c r="N46" s="1">
        <f>N51+N61+N66</f>
        <v>1668977.3599999999</v>
      </c>
      <c r="O46" s="1">
        <f t="shared" ref="O46" si="38">O51+O61+O66</f>
        <v>1127000</v>
      </c>
      <c r="P46" s="1">
        <f>P51+P61+P66+P71</f>
        <v>227000</v>
      </c>
      <c r="Q46" s="60"/>
      <c r="R46" s="62"/>
      <c r="S46" s="62"/>
      <c r="T46" s="62"/>
      <c r="U46" s="60"/>
      <c r="V46" s="60"/>
      <c r="W46" s="60"/>
      <c r="X46" s="62"/>
      <c r="Y46" s="60"/>
      <c r="Z46" s="60"/>
      <c r="AA46" s="60"/>
      <c r="AB46" s="60"/>
    </row>
    <row r="47" spans="1:28" ht="30">
      <c r="A47" s="97"/>
      <c r="B47" s="129"/>
      <c r="C47" s="46"/>
      <c r="D47" s="46"/>
      <c r="E47" s="46"/>
      <c r="F47" s="14" t="s">
        <v>20</v>
      </c>
      <c r="G47" s="10">
        <f t="shared" si="37"/>
        <v>20000000</v>
      </c>
      <c r="H47" s="10">
        <f t="shared" si="37"/>
        <v>20000000</v>
      </c>
      <c r="I47" s="1">
        <f t="shared" si="37"/>
        <v>0</v>
      </c>
      <c r="J47" s="10">
        <f t="shared" si="37"/>
        <v>0</v>
      </c>
      <c r="K47" s="1">
        <f t="shared" si="37"/>
        <v>0</v>
      </c>
      <c r="L47" s="1">
        <f t="shared" si="37"/>
        <v>0</v>
      </c>
      <c r="M47" s="1">
        <f t="shared" si="37"/>
        <v>0</v>
      </c>
      <c r="N47" s="1">
        <f>N52+N62+N67+N72</f>
        <v>0</v>
      </c>
      <c r="O47" s="1">
        <f t="shared" ref="O47" si="39">O52+O62+O67</f>
        <v>0</v>
      </c>
      <c r="P47" s="1">
        <f t="shared" si="37"/>
        <v>0</v>
      </c>
      <c r="Q47" s="60"/>
      <c r="R47" s="62"/>
      <c r="S47" s="62"/>
      <c r="T47" s="62"/>
      <c r="U47" s="60"/>
      <c r="V47" s="60"/>
      <c r="W47" s="60"/>
      <c r="X47" s="62"/>
      <c r="Y47" s="60"/>
      <c r="Z47" s="60"/>
      <c r="AA47" s="60"/>
      <c r="AB47" s="60"/>
    </row>
    <row r="48" spans="1:28">
      <c r="A48" s="97"/>
      <c r="B48" s="129"/>
      <c r="C48" s="46"/>
      <c r="D48" s="46"/>
      <c r="E48" s="46"/>
      <c r="F48" s="14" t="s">
        <v>24</v>
      </c>
      <c r="G48" s="10">
        <f t="shared" si="37"/>
        <v>0</v>
      </c>
      <c r="H48" s="10">
        <f t="shared" si="37"/>
        <v>0</v>
      </c>
      <c r="I48" s="1">
        <f t="shared" si="37"/>
        <v>0</v>
      </c>
      <c r="J48" s="10">
        <f t="shared" si="37"/>
        <v>0</v>
      </c>
      <c r="K48" s="1">
        <f t="shared" si="37"/>
        <v>0</v>
      </c>
      <c r="L48" s="1">
        <f t="shared" si="37"/>
        <v>0</v>
      </c>
      <c r="M48" s="1">
        <f t="shared" si="37"/>
        <v>0</v>
      </c>
      <c r="N48" s="1">
        <f t="shared" ref="N48:O48" si="40">N53+N63+N68</f>
        <v>0</v>
      </c>
      <c r="O48" s="1">
        <f t="shared" si="40"/>
        <v>0</v>
      </c>
      <c r="P48" s="1">
        <f t="shared" si="37"/>
        <v>0</v>
      </c>
      <c r="Q48" s="60"/>
      <c r="R48" s="62"/>
      <c r="S48" s="62"/>
      <c r="T48" s="62"/>
      <c r="U48" s="60"/>
      <c r="V48" s="60"/>
      <c r="W48" s="60"/>
      <c r="X48" s="62"/>
      <c r="Y48" s="60"/>
      <c r="Z48" s="60"/>
      <c r="AA48" s="60"/>
      <c r="AB48" s="60"/>
    </row>
    <row r="49" spans="1:28" ht="13.5" hidden="1" customHeight="1">
      <c r="A49" s="133" t="s">
        <v>29</v>
      </c>
      <c r="B49" s="73" t="s">
        <v>46</v>
      </c>
      <c r="C49" s="73">
        <v>2018</v>
      </c>
      <c r="D49" s="73">
        <v>2024</v>
      </c>
      <c r="E49" s="73" t="s">
        <v>25</v>
      </c>
      <c r="F49" s="14" t="s">
        <v>9</v>
      </c>
      <c r="G49" s="10">
        <f>H49+I49+J49+K49+L49+M49+P49</f>
        <v>0</v>
      </c>
      <c r="H49" s="11">
        <f t="shared" ref="H49:P49" si="41">H50</f>
        <v>0</v>
      </c>
      <c r="I49" s="20">
        <f t="shared" si="41"/>
        <v>0</v>
      </c>
      <c r="J49" s="11">
        <f t="shared" si="41"/>
        <v>0</v>
      </c>
      <c r="K49" s="20">
        <f t="shared" si="41"/>
        <v>0</v>
      </c>
      <c r="L49" s="20">
        <f t="shared" si="41"/>
        <v>0</v>
      </c>
      <c r="M49" s="20">
        <f t="shared" si="41"/>
        <v>0</v>
      </c>
      <c r="N49" s="20">
        <f t="shared" si="41"/>
        <v>0</v>
      </c>
      <c r="O49" s="20">
        <f t="shared" si="41"/>
        <v>0</v>
      </c>
      <c r="P49" s="20">
        <f t="shared" si="41"/>
        <v>0</v>
      </c>
      <c r="Q49" s="76" t="s">
        <v>50</v>
      </c>
      <c r="R49" s="73" t="s">
        <v>60</v>
      </c>
      <c r="S49" s="85" t="s">
        <v>63</v>
      </c>
      <c r="T49" s="82"/>
      <c r="U49" s="79"/>
      <c r="V49" s="79"/>
      <c r="W49" s="79"/>
      <c r="X49" s="82"/>
      <c r="Y49" s="79"/>
      <c r="Z49" s="79">
        <v>15</v>
      </c>
      <c r="AA49" s="79">
        <v>15</v>
      </c>
      <c r="AB49" s="79">
        <v>15</v>
      </c>
    </row>
    <row r="50" spans="1:28" ht="45" hidden="1">
      <c r="A50" s="134"/>
      <c r="B50" s="74"/>
      <c r="C50" s="74"/>
      <c r="D50" s="74"/>
      <c r="E50" s="74"/>
      <c r="F50" s="14" t="s">
        <v>10</v>
      </c>
      <c r="G50" s="10">
        <f t="shared" ref="G50:G58" si="42">H50+I50+J50+K50+L50+M50+P50</f>
        <v>0</v>
      </c>
      <c r="H50" s="11">
        <f>H51+H52</f>
        <v>0</v>
      </c>
      <c r="I50" s="20">
        <f t="shared" ref="I50:L50" si="43">I51+I52</f>
        <v>0</v>
      </c>
      <c r="J50" s="11">
        <f t="shared" si="43"/>
        <v>0</v>
      </c>
      <c r="K50" s="20">
        <f t="shared" si="43"/>
        <v>0</v>
      </c>
      <c r="L50" s="20">
        <f t="shared" si="43"/>
        <v>0</v>
      </c>
      <c r="M50" s="20">
        <f t="shared" ref="M50:P50" si="44">M51+M52</f>
        <v>0</v>
      </c>
      <c r="N50" s="20">
        <f t="shared" ref="N50:O50" si="45">N51+N52</f>
        <v>0</v>
      </c>
      <c r="O50" s="20">
        <f t="shared" si="45"/>
        <v>0</v>
      </c>
      <c r="P50" s="20">
        <f t="shared" si="44"/>
        <v>0</v>
      </c>
      <c r="Q50" s="77"/>
      <c r="R50" s="74"/>
      <c r="S50" s="86"/>
      <c r="T50" s="83"/>
      <c r="U50" s="80"/>
      <c r="V50" s="80"/>
      <c r="W50" s="80"/>
      <c r="X50" s="83"/>
      <c r="Y50" s="80"/>
      <c r="Z50" s="80"/>
      <c r="AA50" s="80"/>
      <c r="AB50" s="80"/>
    </row>
    <row r="51" spans="1:28" ht="13.5" hidden="1" customHeight="1">
      <c r="A51" s="134"/>
      <c r="B51" s="74"/>
      <c r="C51" s="74"/>
      <c r="D51" s="74"/>
      <c r="E51" s="74"/>
      <c r="F51" s="14" t="s">
        <v>11</v>
      </c>
      <c r="G51" s="10">
        <f t="shared" si="42"/>
        <v>0</v>
      </c>
      <c r="H51" s="10">
        <v>0</v>
      </c>
      <c r="I51" s="1">
        <v>0</v>
      </c>
      <c r="J51" s="10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77"/>
      <c r="R51" s="74"/>
      <c r="S51" s="86"/>
      <c r="T51" s="83"/>
      <c r="U51" s="80"/>
      <c r="V51" s="80"/>
      <c r="W51" s="80"/>
      <c r="X51" s="83"/>
      <c r="Y51" s="80"/>
      <c r="Z51" s="80"/>
      <c r="AA51" s="80"/>
      <c r="AB51" s="80"/>
    </row>
    <row r="52" spans="1:28" ht="30" hidden="1">
      <c r="A52" s="134"/>
      <c r="B52" s="74"/>
      <c r="C52" s="74"/>
      <c r="D52" s="74"/>
      <c r="E52" s="74"/>
      <c r="F52" s="14" t="s">
        <v>20</v>
      </c>
      <c r="G52" s="10">
        <f t="shared" si="42"/>
        <v>0</v>
      </c>
      <c r="H52" s="11">
        <v>0</v>
      </c>
      <c r="I52" s="20">
        <v>0</v>
      </c>
      <c r="J52" s="11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77"/>
      <c r="R52" s="74"/>
      <c r="S52" s="86"/>
      <c r="T52" s="83"/>
      <c r="U52" s="80"/>
      <c r="V52" s="80"/>
      <c r="W52" s="80"/>
      <c r="X52" s="83"/>
      <c r="Y52" s="80"/>
      <c r="Z52" s="80"/>
      <c r="AA52" s="80"/>
      <c r="AB52" s="80"/>
    </row>
    <row r="53" spans="1:28" ht="13.5" hidden="1" customHeight="1">
      <c r="A53" s="135"/>
      <c r="B53" s="75"/>
      <c r="C53" s="75"/>
      <c r="D53" s="75"/>
      <c r="E53" s="75"/>
      <c r="F53" s="14" t="s">
        <v>24</v>
      </c>
      <c r="G53" s="10">
        <f t="shared" si="42"/>
        <v>0</v>
      </c>
      <c r="H53" s="11">
        <v>0</v>
      </c>
      <c r="I53" s="20">
        <v>0</v>
      </c>
      <c r="J53" s="11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78"/>
      <c r="R53" s="75"/>
      <c r="S53" s="87"/>
      <c r="T53" s="84"/>
      <c r="U53" s="81"/>
      <c r="V53" s="81"/>
      <c r="W53" s="81"/>
      <c r="X53" s="84"/>
      <c r="Y53" s="81"/>
      <c r="Z53" s="81"/>
      <c r="AA53" s="81"/>
      <c r="AB53" s="81"/>
    </row>
    <row r="54" spans="1:28" ht="13.5" hidden="1" customHeight="1">
      <c r="A54" s="101" t="s">
        <v>30</v>
      </c>
      <c r="B54" s="73"/>
      <c r="C54" s="46">
        <v>2018</v>
      </c>
      <c r="D54" s="46">
        <v>2022</v>
      </c>
      <c r="E54" s="46" t="s">
        <v>25</v>
      </c>
      <c r="F54" s="14" t="s">
        <v>9</v>
      </c>
      <c r="G54" s="10">
        <f t="shared" si="42"/>
        <v>0</v>
      </c>
      <c r="H54" s="10">
        <f>H55</f>
        <v>0</v>
      </c>
      <c r="I54" s="1">
        <f t="shared" ref="I54:P54" si="46">I55</f>
        <v>0</v>
      </c>
      <c r="J54" s="10">
        <f t="shared" si="46"/>
        <v>0</v>
      </c>
      <c r="K54" s="1">
        <f t="shared" si="46"/>
        <v>0</v>
      </c>
      <c r="L54" s="1">
        <f t="shared" si="46"/>
        <v>0</v>
      </c>
      <c r="M54" s="1">
        <f t="shared" si="46"/>
        <v>0</v>
      </c>
      <c r="N54" s="1">
        <f t="shared" si="46"/>
        <v>0</v>
      </c>
      <c r="O54" s="1">
        <f t="shared" si="46"/>
        <v>0</v>
      </c>
      <c r="P54" s="1">
        <f t="shared" si="46"/>
        <v>0</v>
      </c>
      <c r="Q54" s="61" t="s">
        <v>31</v>
      </c>
      <c r="R54" s="46" t="s">
        <v>18</v>
      </c>
      <c r="S54" s="63" t="e">
        <f>#REF!+#REF!+T54+U54+V54+W54+X54</f>
        <v>#REF!</v>
      </c>
      <c r="T54" s="46"/>
      <c r="U54" s="61"/>
      <c r="V54" s="61"/>
      <c r="W54" s="61"/>
      <c r="X54" s="46"/>
      <c r="Y54" s="61"/>
      <c r="Z54" s="61"/>
      <c r="AA54" s="61"/>
      <c r="AB54" s="61"/>
    </row>
    <row r="55" spans="1:28" ht="13.5" hidden="1" customHeight="1">
      <c r="A55" s="102"/>
      <c r="B55" s="74"/>
      <c r="C55" s="46"/>
      <c r="D55" s="46"/>
      <c r="E55" s="46"/>
      <c r="F55" s="14" t="s">
        <v>10</v>
      </c>
      <c r="G55" s="10">
        <f t="shared" si="42"/>
        <v>0</v>
      </c>
      <c r="H55" s="10">
        <f>H56</f>
        <v>0</v>
      </c>
      <c r="I55" s="1">
        <f t="shared" ref="I55:P55" si="47">I56</f>
        <v>0</v>
      </c>
      <c r="J55" s="10">
        <f t="shared" si="47"/>
        <v>0</v>
      </c>
      <c r="K55" s="1">
        <f t="shared" si="47"/>
        <v>0</v>
      </c>
      <c r="L55" s="1">
        <f t="shared" si="47"/>
        <v>0</v>
      </c>
      <c r="M55" s="1">
        <f t="shared" si="47"/>
        <v>0</v>
      </c>
      <c r="N55" s="1">
        <f t="shared" si="47"/>
        <v>0</v>
      </c>
      <c r="O55" s="1">
        <f t="shared" si="47"/>
        <v>0</v>
      </c>
      <c r="P55" s="1">
        <f t="shared" si="47"/>
        <v>0</v>
      </c>
      <c r="Q55" s="60"/>
      <c r="R55" s="62"/>
      <c r="S55" s="63"/>
      <c r="T55" s="62"/>
      <c r="U55" s="60"/>
      <c r="V55" s="60"/>
      <c r="W55" s="60"/>
      <c r="X55" s="62"/>
      <c r="Y55" s="60"/>
      <c r="Z55" s="60"/>
      <c r="AA55" s="60"/>
      <c r="AB55" s="60"/>
    </row>
    <row r="56" spans="1:28" ht="13.5" hidden="1" customHeight="1">
      <c r="A56" s="102"/>
      <c r="B56" s="74"/>
      <c r="C56" s="46"/>
      <c r="D56" s="46"/>
      <c r="E56" s="46"/>
      <c r="F56" s="14" t="s">
        <v>11</v>
      </c>
      <c r="G56" s="10">
        <f t="shared" si="42"/>
        <v>0</v>
      </c>
      <c r="H56" s="10">
        <v>0</v>
      </c>
      <c r="I56" s="1">
        <v>0</v>
      </c>
      <c r="J56" s="10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60"/>
      <c r="R56" s="62"/>
      <c r="S56" s="63"/>
      <c r="T56" s="62"/>
      <c r="U56" s="60"/>
      <c r="V56" s="60"/>
      <c r="W56" s="60"/>
      <c r="X56" s="62"/>
      <c r="Y56" s="60"/>
      <c r="Z56" s="60"/>
      <c r="AA56" s="60"/>
      <c r="AB56" s="60"/>
    </row>
    <row r="57" spans="1:28" ht="13.5" hidden="1" customHeight="1">
      <c r="A57" s="102"/>
      <c r="B57" s="74"/>
      <c r="C57" s="46"/>
      <c r="D57" s="46"/>
      <c r="E57" s="46"/>
      <c r="F57" s="14" t="s">
        <v>20</v>
      </c>
      <c r="G57" s="10">
        <f t="shared" si="42"/>
        <v>0</v>
      </c>
      <c r="H57" s="10">
        <v>0</v>
      </c>
      <c r="I57" s="1">
        <v>0</v>
      </c>
      <c r="J57" s="10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60"/>
      <c r="R57" s="62"/>
      <c r="S57" s="63"/>
      <c r="T57" s="62"/>
      <c r="U57" s="60"/>
      <c r="V57" s="60"/>
      <c r="W57" s="60"/>
      <c r="X57" s="62"/>
      <c r="Y57" s="60"/>
      <c r="Z57" s="60"/>
      <c r="AA57" s="60"/>
      <c r="AB57" s="60"/>
    </row>
    <row r="58" spans="1:28" ht="13.5" hidden="1" customHeight="1">
      <c r="A58" s="103"/>
      <c r="B58" s="75"/>
      <c r="C58" s="46"/>
      <c r="D58" s="46"/>
      <c r="E58" s="46"/>
      <c r="F58" s="14" t="s">
        <v>24</v>
      </c>
      <c r="G58" s="10">
        <f t="shared" si="42"/>
        <v>0</v>
      </c>
      <c r="H58" s="10">
        <v>0</v>
      </c>
      <c r="I58" s="1">
        <v>0</v>
      </c>
      <c r="J58" s="10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60"/>
      <c r="R58" s="62"/>
      <c r="S58" s="63"/>
      <c r="T58" s="62"/>
      <c r="U58" s="60"/>
      <c r="V58" s="60"/>
      <c r="W58" s="60"/>
      <c r="X58" s="62"/>
      <c r="Y58" s="60"/>
      <c r="Z58" s="60"/>
      <c r="AA58" s="60"/>
      <c r="AB58" s="60"/>
    </row>
    <row r="59" spans="1:28" ht="21" customHeight="1">
      <c r="A59" s="128" t="s">
        <v>29</v>
      </c>
      <c r="B59" s="73" t="s">
        <v>47</v>
      </c>
      <c r="C59" s="46">
        <v>2018</v>
      </c>
      <c r="D59" s="46">
        <v>2026</v>
      </c>
      <c r="E59" s="46" t="s">
        <v>25</v>
      </c>
      <c r="F59" s="14" t="s">
        <v>9</v>
      </c>
      <c r="G59" s="10">
        <f>SUM(H59:P59)</f>
        <v>27881892.759999998</v>
      </c>
      <c r="H59" s="10">
        <f>H60</f>
        <v>21052631.579999998</v>
      </c>
      <c r="I59" s="1">
        <f t="shared" ref="I59:P59" si="48">I60</f>
        <v>0</v>
      </c>
      <c r="J59" s="10">
        <f t="shared" si="48"/>
        <v>271826.86</v>
      </c>
      <c r="K59" s="1">
        <f t="shared" si="48"/>
        <v>301065.56</v>
      </c>
      <c r="L59" s="1">
        <f t="shared" si="48"/>
        <v>1948360</v>
      </c>
      <c r="M59" s="1">
        <f t="shared" si="48"/>
        <v>2004233.03</v>
      </c>
      <c r="N59" s="1">
        <f t="shared" si="48"/>
        <v>950775.73</v>
      </c>
      <c r="O59" s="1">
        <f t="shared" si="48"/>
        <v>1127000</v>
      </c>
      <c r="P59" s="1">
        <f t="shared" si="48"/>
        <v>226000</v>
      </c>
      <c r="Q59" s="61" t="s">
        <v>49</v>
      </c>
      <c r="R59" s="46" t="s">
        <v>48</v>
      </c>
      <c r="S59" s="63" t="s">
        <v>76</v>
      </c>
      <c r="T59" s="46">
        <v>1</v>
      </c>
      <c r="U59" s="61"/>
      <c r="V59" s="61">
        <v>2</v>
      </c>
      <c r="W59" s="61">
        <v>3</v>
      </c>
      <c r="X59" s="46">
        <v>1</v>
      </c>
      <c r="Y59" s="61">
        <v>2</v>
      </c>
      <c r="Z59" s="61">
        <v>1</v>
      </c>
      <c r="AA59" s="46">
        <v>1</v>
      </c>
      <c r="AB59" s="46">
        <v>1</v>
      </c>
    </row>
    <row r="60" spans="1:28" ht="31.5" customHeight="1">
      <c r="A60" s="102"/>
      <c r="B60" s="74"/>
      <c r="C60" s="46"/>
      <c r="D60" s="46"/>
      <c r="E60" s="46"/>
      <c r="F60" s="14" t="s">
        <v>10</v>
      </c>
      <c r="G60" s="10">
        <f>SUM(H60:P60)</f>
        <v>27881892.759999998</v>
      </c>
      <c r="H60" s="10">
        <f>H61+H62</f>
        <v>21052631.579999998</v>
      </c>
      <c r="I60" s="1">
        <f t="shared" ref="I60:P60" si="49">I61</f>
        <v>0</v>
      </c>
      <c r="J60" s="10">
        <f t="shared" si="49"/>
        <v>271826.86</v>
      </c>
      <c r="K60" s="1">
        <f t="shared" si="49"/>
        <v>301065.56</v>
      </c>
      <c r="L60" s="1">
        <f t="shared" si="49"/>
        <v>1948360</v>
      </c>
      <c r="M60" s="1">
        <f t="shared" si="49"/>
        <v>2004233.03</v>
      </c>
      <c r="N60" s="1">
        <f t="shared" si="49"/>
        <v>950775.73</v>
      </c>
      <c r="O60" s="1">
        <f t="shared" si="49"/>
        <v>1127000</v>
      </c>
      <c r="P60" s="1">
        <f t="shared" si="49"/>
        <v>226000</v>
      </c>
      <c r="Q60" s="60"/>
      <c r="R60" s="62"/>
      <c r="S60" s="63"/>
      <c r="T60" s="62"/>
      <c r="U60" s="60"/>
      <c r="V60" s="60"/>
      <c r="W60" s="60"/>
      <c r="X60" s="62"/>
      <c r="Y60" s="60"/>
      <c r="Z60" s="60"/>
      <c r="AA60" s="62"/>
      <c r="AB60" s="62"/>
    </row>
    <row r="61" spans="1:28" ht="44.25" customHeight="1">
      <c r="A61" s="102"/>
      <c r="B61" s="74"/>
      <c r="C61" s="46"/>
      <c r="D61" s="46"/>
      <c r="E61" s="46"/>
      <c r="F61" s="14" t="s">
        <v>11</v>
      </c>
      <c r="G61" s="10">
        <f>SUM(H61:P61)</f>
        <v>7881892.7599999998</v>
      </c>
      <c r="H61" s="10">
        <v>1052631.58</v>
      </c>
      <c r="I61" s="1">
        <v>0</v>
      </c>
      <c r="J61" s="10">
        <v>271826.86</v>
      </c>
      <c r="K61" s="1">
        <v>301065.56</v>
      </c>
      <c r="L61" s="1">
        <v>1948360</v>
      </c>
      <c r="M61" s="1">
        <v>2004233.03</v>
      </c>
      <c r="N61" s="1">
        <v>950775.73</v>
      </c>
      <c r="O61" s="1">
        <v>1127000</v>
      </c>
      <c r="P61" s="1">
        <v>226000</v>
      </c>
      <c r="Q61" s="60"/>
      <c r="R61" s="62"/>
      <c r="S61" s="63"/>
      <c r="T61" s="62"/>
      <c r="U61" s="60"/>
      <c r="V61" s="60"/>
      <c r="W61" s="60"/>
      <c r="X61" s="62"/>
      <c r="Y61" s="60"/>
      <c r="Z61" s="60"/>
      <c r="AA61" s="62"/>
      <c r="AB61" s="62"/>
    </row>
    <row r="62" spans="1:28" ht="31.5" customHeight="1">
      <c r="A62" s="102"/>
      <c r="B62" s="74"/>
      <c r="C62" s="46"/>
      <c r="D62" s="46"/>
      <c r="E62" s="46"/>
      <c r="F62" s="14" t="s">
        <v>20</v>
      </c>
      <c r="G62" s="10">
        <f t="shared" ref="G62:G73" si="50">SUM(H62:P62)</f>
        <v>20000000</v>
      </c>
      <c r="H62" s="10">
        <v>20000000</v>
      </c>
      <c r="I62" s="1">
        <v>0</v>
      </c>
      <c r="J62" s="10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60"/>
      <c r="R62" s="62"/>
      <c r="S62" s="63"/>
      <c r="T62" s="62"/>
      <c r="U62" s="60"/>
      <c r="V62" s="60"/>
      <c r="W62" s="60"/>
      <c r="X62" s="62"/>
      <c r="Y62" s="60"/>
      <c r="Z62" s="60"/>
      <c r="AA62" s="62"/>
      <c r="AB62" s="62"/>
    </row>
    <row r="63" spans="1:28" ht="21" customHeight="1">
      <c r="A63" s="103"/>
      <c r="B63" s="75"/>
      <c r="C63" s="46"/>
      <c r="D63" s="46"/>
      <c r="E63" s="46"/>
      <c r="F63" s="14" t="s">
        <v>24</v>
      </c>
      <c r="G63" s="10">
        <f t="shared" si="50"/>
        <v>0</v>
      </c>
      <c r="H63" s="10">
        <v>0</v>
      </c>
      <c r="I63" s="1">
        <v>0</v>
      </c>
      <c r="J63" s="10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60"/>
      <c r="R63" s="62"/>
      <c r="S63" s="63"/>
      <c r="T63" s="62"/>
      <c r="U63" s="60"/>
      <c r="V63" s="60"/>
      <c r="W63" s="60"/>
      <c r="X63" s="62"/>
      <c r="Y63" s="60"/>
      <c r="Z63" s="60"/>
      <c r="AA63" s="62"/>
      <c r="AB63" s="62"/>
    </row>
    <row r="64" spans="1:28" s="8" customFormat="1" ht="33.75" customHeight="1">
      <c r="A64" s="128" t="s">
        <v>30</v>
      </c>
      <c r="B64" s="44" t="s">
        <v>71</v>
      </c>
      <c r="C64" s="46">
        <v>2023</v>
      </c>
      <c r="D64" s="46">
        <v>2024</v>
      </c>
      <c r="E64" s="47" t="s">
        <v>25</v>
      </c>
      <c r="F64" s="15" t="s">
        <v>9</v>
      </c>
      <c r="G64" s="10">
        <f t="shared" si="50"/>
        <v>1540242.77</v>
      </c>
      <c r="H64" s="13">
        <f>H65:I65</f>
        <v>0</v>
      </c>
      <c r="I64" s="21">
        <f t="shared" ref="I64:P65" si="51">I65</f>
        <v>0</v>
      </c>
      <c r="J64" s="13">
        <f t="shared" si="51"/>
        <v>0</v>
      </c>
      <c r="K64" s="21">
        <f t="shared" si="51"/>
        <v>0</v>
      </c>
      <c r="L64" s="21">
        <f t="shared" si="51"/>
        <v>0</v>
      </c>
      <c r="M64" s="21">
        <f t="shared" si="51"/>
        <v>822041.14</v>
      </c>
      <c r="N64" s="21">
        <f t="shared" si="51"/>
        <v>718201.63</v>
      </c>
      <c r="O64" s="21">
        <f t="shared" si="51"/>
        <v>0</v>
      </c>
      <c r="P64" s="21">
        <f t="shared" si="51"/>
        <v>0</v>
      </c>
      <c r="Q64" s="48" t="s">
        <v>73</v>
      </c>
      <c r="R64" s="51" t="s">
        <v>73</v>
      </c>
      <c r="S64" s="54" t="s">
        <v>73</v>
      </c>
      <c r="T64" s="55" t="s">
        <v>73</v>
      </c>
      <c r="U64" s="64" t="s">
        <v>73</v>
      </c>
      <c r="V64" s="64" t="s">
        <v>73</v>
      </c>
      <c r="W64" s="64" t="s">
        <v>73</v>
      </c>
      <c r="X64" s="55" t="s">
        <v>73</v>
      </c>
      <c r="Y64" s="64" t="s">
        <v>73</v>
      </c>
      <c r="Z64" s="64" t="s">
        <v>73</v>
      </c>
      <c r="AA64" s="64" t="s">
        <v>73</v>
      </c>
      <c r="AB64" s="64" t="s">
        <v>73</v>
      </c>
    </row>
    <row r="65" spans="1:28" s="8" customFormat="1" ht="33.75" customHeight="1">
      <c r="A65" s="102"/>
      <c r="B65" s="45"/>
      <c r="C65" s="46"/>
      <c r="D65" s="46"/>
      <c r="E65" s="47"/>
      <c r="F65" s="15" t="s">
        <v>10</v>
      </c>
      <c r="G65" s="10">
        <f t="shared" si="50"/>
        <v>1540242.77</v>
      </c>
      <c r="H65" s="13">
        <f>H66</f>
        <v>0</v>
      </c>
      <c r="I65" s="21">
        <f t="shared" si="51"/>
        <v>0</v>
      </c>
      <c r="J65" s="13">
        <f t="shared" si="51"/>
        <v>0</v>
      </c>
      <c r="K65" s="21">
        <f t="shared" si="51"/>
        <v>0</v>
      </c>
      <c r="L65" s="21">
        <f t="shared" si="51"/>
        <v>0</v>
      </c>
      <c r="M65" s="21">
        <f t="shared" si="51"/>
        <v>822041.14</v>
      </c>
      <c r="N65" s="21">
        <f t="shared" si="51"/>
        <v>718201.63</v>
      </c>
      <c r="O65" s="21">
        <f t="shared" si="51"/>
        <v>0</v>
      </c>
      <c r="P65" s="21">
        <f t="shared" si="51"/>
        <v>0</v>
      </c>
      <c r="Q65" s="49"/>
      <c r="R65" s="52"/>
      <c r="S65" s="54"/>
      <c r="T65" s="56"/>
      <c r="U65" s="65"/>
      <c r="V65" s="65"/>
      <c r="W65" s="65"/>
      <c r="X65" s="56"/>
      <c r="Y65" s="65"/>
      <c r="Z65" s="65"/>
      <c r="AA65" s="65"/>
      <c r="AB65" s="65"/>
    </row>
    <row r="66" spans="1:28" s="8" customFormat="1" ht="33.75" customHeight="1">
      <c r="A66" s="102"/>
      <c r="B66" s="45"/>
      <c r="C66" s="46"/>
      <c r="D66" s="46"/>
      <c r="E66" s="47"/>
      <c r="F66" s="15" t="s">
        <v>11</v>
      </c>
      <c r="G66" s="10">
        <f t="shared" si="50"/>
        <v>1540242.77</v>
      </c>
      <c r="H66" s="12">
        <v>0</v>
      </c>
      <c r="I66" s="22">
        <v>0</v>
      </c>
      <c r="J66" s="12">
        <v>0</v>
      </c>
      <c r="K66" s="22">
        <v>0</v>
      </c>
      <c r="L66" s="22">
        <v>0</v>
      </c>
      <c r="M66" s="22">
        <v>822041.14</v>
      </c>
      <c r="N66" s="22">
        <v>718201.63</v>
      </c>
      <c r="O66" s="22">
        <v>0</v>
      </c>
      <c r="P66" s="22">
        <v>0</v>
      </c>
      <c r="Q66" s="49"/>
      <c r="R66" s="52"/>
      <c r="S66" s="54"/>
      <c r="T66" s="56"/>
      <c r="U66" s="65"/>
      <c r="V66" s="65"/>
      <c r="W66" s="65"/>
      <c r="X66" s="56"/>
      <c r="Y66" s="65"/>
      <c r="Z66" s="65"/>
      <c r="AA66" s="65"/>
      <c r="AB66" s="65"/>
    </row>
    <row r="67" spans="1:28" s="8" customFormat="1" ht="43.15" customHeight="1">
      <c r="A67" s="102"/>
      <c r="B67" s="45"/>
      <c r="C67" s="46"/>
      <c r="D67" s="46"/>
      <c r="E67" s="47"/>
      <c r="F67" s="15" t="s">
        <v>20</v>
      </c>
      <c r="G67" s="10">
        <f t="shared" si="50"/>
        <v>0</v>
      </c>
      <c r="H67" s="13">
        <v>0</v>
      </c>
      <c r="I67" s="21">
        <v>0</v>
      </c>
      <c r="J67" s="13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49"/>
      <c r="R67" s="52"/>
      <c r="S67" s="54"/>
      <c r="T67" s="56"/>
      <c r="U67" s="65"/>
      <c r="V67" s="65"/>
      <c r="W67" s="65"/>
      <c r="X67" s="56"/>
      <c r="Y67" s="65"/>
      <c r="Z67" s="65"/>
      <c r="AA67" s="65"/>
      <c r="AB67" s="65"/>
    </row>
    <row r="68" spans="1:28" s="8" customFormat="1" ht="32.25" customHeight="1">
      <c r="A68" s="103"/>
      <c r="B68" s="45"/>
      <c r="C68" s="46"/>
      <c r="D68" s="46"/>
      <c r="E68" s="47"/>
      <c r="F68" s="15" t="s">
        <v>24</v>
      </c>
      <c r="G68" s="10">
        <f t="shared" si="50"/>
        <v>0</v>
      </c>
      <c r="H68" s="13">
        <v>0</v>
      </c>
      <c r="I68" s="21">
        <v>0</v>
      </c>
      <c r="J68" s="13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50"/>
      <c r="R68" s="53"/>
      <c r="S68" s="54"/>
      <c r="T68" s="57"/>
      <c r="U68" s="66"/>
      <c r="V68" s="66"/>
      <c r="W68" s="66"/>
      <c r="X68" s="57"/>
      <c r="Y68" s="66"/>
      <c r="Z68" s="66"/>
      <c r="AA68" s="66"/>
      <c r="AB68" s="66"/>
    </row>
    <row r="69" spans="1:28" s="8" customFormat="1" ht="33.75" customHeight="1">
      <c r="A69" s="41" t="s">
        <v>81</v>
      </c>
      <c r="B69" s="44" t="s">
        <v>82</v>
      </c>
      <c r="C69" s="46">
        <v>2026</v>
      </c>
      <c r="D69" s="46">
        <v>2026</v>
      </c>
      <c r="E69" s="47" t="s">
        <v>25</v>
      </c>
      <c r="F69" s="34" t="s">
        <v>9</v>
      </c>
      <c r="G69" s="10">
        <f t="shared" si="50"/>
        <v>1000</v>
      </c>
      <c r="H69" s="13">
        <f>H70:I70</f>
        <v>0</v>
      </c>
      <c r="I69" s="21">
        <f t="shared" ref="I69:P70" si="52">I70</f>
        <v>0</v>
      </c>
      <c r="J69" s="13">
        <f t="shared" si="52"/>
        <v>0</v>
      </c>
      <c r="K69" s="21">
        <f t="shared" si="52"/>
        <v>0</v>
      </c>
      <c r="L69" s="21">
        <f t="shared" si="52"/>
        <v>0</v>
      </c>
      <c r="M69" s="21">
        <f t="shared" si="52"/>
        <v>0</v>
      </c>
      <c r="N69" s="21">
        <f t="shared" si="52"/>
        <v>0</v>
      </c>
      <c r="O69" s="21">
        <f t="shared" si="52"/>
        <v>0</v>
      </c>
      <c r="P69" s="21">
        <f t="shared" si="52"/>
        <v>1000</v>
      </c>
      <c r="Q69" s="48" t="s">
        <v>73</v>
      </c>
      <c r="R69" s="51" t="s">
        <v>73</v>
      </c>
      <c r="S69" s="54" t="s">
        <v>73</v>
      </c>
      <c r="T69" s="55" t="s">
        <v>73</v>
      </c>
      <c r="U69" s="64" t="s">
        <v>73</v>
      </c>
      <c r="V69" s="64" t="s">
        <v>73</v>
      </c>
      <c r="W69" s="64" t="s">
        <v>73</v>
      </c>
      <c r="X69" s="55" t="s">
        <v>73</v>
      </c>
      <c r="Y69" s="64" t="s">
        <v>73</v>
      </c>
      <c r="Z69" s="64" t="s">
        <v>73</v>
      </c>
      <c r="AA69" s="64" t="s">
        <v>73</v>
      </c>
      <c r="AB69" s="64" t="s">
        <v>73</v>
      </c>
    </row>
    <row r="70" spans="1:28" s="8" customFormat="1" ht="33.75" customHeight="1">
      <c r="A70" s="42"/>
      <c r="B70" s="45"/>
      <c r="C70" s="46"/>
      <c r="D70" s="46"/>
      <c r="E70" s="47"/>
      <c r="F70" s="34" t="s">
        <v>10</v>
      </c>
      <c r="G70" s="10">
        <f t="shared" si="50"/>
        <v>1000</v>
      </c>
      <c r="H70" s="13">
        <f>H71</f>
        <v>0</v>
      </c>
      <c r="I70" s="21">
        <f t="shared" si="52"/>
        <v>0</v>
      </c>
      <c r="J70" s="13">
        <f>J71</f>
        <v>0</v>
      </c>
      <c r="K70" s="21">
        <f>K71</f>
        <v>0</v>
      </c>
      <c r="L70" s="21">
        <f>L71</f>
        <v>0</v>
      </c>
      <c r="M70" s="21">
        <f t="shared" si="52"/>
        <v>0</v>
      </c>
      <c r="N70" s="1">
        <f>N71+N72</f>
        <v>0</v>
      </c>
      <c r="O70" s="21">
        <f t="shared" si="52"/>
        <v>0</v>
      </c>
      <c r="P70" s="21">
        <f t="shared" si="52"/>
        <v>1000</v>
      </c>
      <c r="Q70" s="49"/>
      <c r="R70" s="52"/>
      <c r="S70" s="54"/>
      <c r="T70" s="56"/>
      <c r="U70" s="65"/>
      <c r="V70" s="65"/>
      <c r="W70" s="65"/>
      <c r="X70" s="56"/>
      <c r="Y70" s="65"/>
      <c r="Z70" s="65"/>
      <c r="AA70" s="65"/>
      <c r="AB70" s="65"/>
    </row>
    <row r="71" spans="1:28" s="8" customFormat="1" ht="33.75" customHeight="1">
      <c r="A71" s="42"/>
      <c r="B71" s="45"/>
      <c r="C71" s="46"/>
      <c r="D71" s="46"/>
      <c r="E71" s="47"/>
      <c r="F71" s="34" t="s">
        <v>11</v>
      </c>
      <c r="G71" s="10">
        <f t="shared" si="50"/>
        <v>1000</v>
      </c>
      <c r="H71" s="12">
        <v>0</v>
      </c>
      <c r="I71" s="22">
        <v>0</v>
      </c>
      <c r="J71" s="1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1000</v>
      </c>
      <c r="Q71" s="49"/>
      <c r="R71" s="52"/>
      <c r="S71" s="54"/>
      <c r="T71" s="56"/>
      <c r="U71" s="65"/>
      <c r="V71" s="65"/>
      <c r="W71" s="65"/>
      <c r="X71" s="56"/>
      <c r="Y71" s="65"/>
      <c r="Z71" s="65"/>
      <c r="AA71" s="65"/>
      <c r="AB71" s="65"/>
    </row>
    <row r="72" spans="1:28" s="8" customFormat="1" ht="43.15" customHeight="1">
      <c r="A72" s="42"/>
      <c r="B72" s="45"/>
      <c r="C72" s="46"/>
      <c r="D72" s="46"/>
      <c r="E72" s="47"/>
      <c r="F72" s="34" t="s">
        <v>20</v>
      </c>
      <c r="G72" s="10">
        <f t="shared" si="50"/>
        <v>0</v>
      </c>
      <c r="H72" s="13">
        <v>0</v>
      </c>
      <c r="I72" s="21">
        <v>0</v>
      </c>
      <c r="J72" s="13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49"/>
      <c r="R72" s="52"/>
      <c r="S72" s="54"/>
      <c r="T72" s="56"/>
      <c r="U72" s="65"/>
      <c r="V72" s="65"/>
      <c r="W72" s="65"/>
      <c r="X72" s="56"/>
      <c r="Y72" s="65"/>
      <c r="Z72" s="65"/>
      <c r="AA72" s="65"/>
      <c r="AB72" s="65"/>
    </row>
    <row r="73" spans="1:28" s="8" customFormat="1" ht="32.25" customHeight="1">
      <c r="A73" s="43"/>
      <c r="B73" s="45"/>
      <c r="C73" s="46"/>
      <c r="D73" s="46"/>
      <c r="E73" s="47"/>
      <c r="F73" s="34" t="s">
        <v>24</v>
      </c>
      <c r="G73" s="10">
        <f t="shared" si="50"/>
        <v>0</v>
      </c>
      <c r="H73" s="13">
        <v>0</v>
      </c>
      <c r="I73" s="21">
        <v>0</v>
      </c>
      <c r="J73" s="13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50"/>
      <c r="R73" s="53"/>
      <c r="S73" s="54"/>
      <c r="T73" s="57"/>
      <c r="U73" s="66"/>
      <c r="V73" s="66"/>
      <c r="W73" s="66"/>
      <c r="X73" s="57"/>
      <c r="Y73" s="66"/>
      <c r="Z73" s="66"/>
      <c r="AA73" s="66"/>
      <c r="AB73" s="66"/>
    </row>
    <row r="74" spans="1:28" s="8" customFormat="1" ht="30.75" customHeight="1">
      <c r="A74" s="97" t="s">
        <v>54</v>
      </c>
      <c r="B74" s="129" t="s">
        <v>55</v>
      </c>
      <c r="C74" s="46">
        <v>2019</v>
      </c>
      <c r="D74" s="46">
        <v>2022</v>
      </c>
      <c r="E74" s="46" t="s">
        <v>25</v>
      </c>
      <c r="F74" s="16" t="s">
        <v>9</v>
      </c>
      <c r="G74" s="10">
        <f>G75</f>
        <v>56842204.460000001</v>
      </c>
      <c r="H74" s="10">
        <f t="shared" ref="H74:P74" si="53">H75</f>
        <v>0</v>
      </c>
      <c r="I74" s="1">
        <f t="shared" si="53"/>
        <v>26315789.489999998</v>
      </c>
      <c r="J74" s="10">
        <f t="shared" si="53"/>
        <v>10526315.789999999</v>
      </c>
      <c r="K74" s="1">
        <f t="shared" si="53"/>
        <v>9473783.3900000006</v>
      </c>
      <c r="L74" s="1">
        <f t="shared" si="53"/>
        <v>10526315.789999999</v>
      </c>
      <c r="M74" s="1">
        <f t="shared" si="53"/>
        <v>0</v>
      </c>
      <c r="N74" s="1">
        <f t="shared" si="53"/>
        <v>0</v>
      </c>
      <c r="O74" s="1">
        <f t="shared" si="53"/>
        <v>0</v>
      </c>
      <c r="P74" s="1">
        <f t="shared" si="53"/>
        <v>0</v>
      </c>
      <c r="Q74" s="61" t="s">
        <v>26</v>
      </c>
      <c r="R74" s="46" t="s">
        <v>26</v>
      </c>
      <c r="S74" s="46" t="s">
        <v>26</v>
      </c>
      <c r="T74" s="46" t="s">
        <v>26</v>
      </c>
      <c r="U74" s="61" t="s">
        <v>26</v>
      </c>
      <c r="V74" s="61" t="s">
        <v>26</v>
      </c>
      <c r="W74" s="61" t="s">
        <v>26</v>
      </c>
      <c r="X74" s="46" t="s">
        <v>26</v>
      </c>
      <c r="Y74" s="61" t="s">
        <v>26</v>
      </c>
      <c r="Z74" s="61" t="s">
        <v>26</v>
      </c>
      <c r="AA74" s="61" t="s">
        <v>26</v>
      </c>
      <c r="AB74" s="61" t="s">
        <v>26</v>
      </c>
    </row>
    <row r="75" spans="1:28" s="8" customFormat="1" ht="27.75" customHeight="1">
      <c r="A75" s="97"/>
      <c r="B75" s="129"/>
      <c r="C75" s="46"/>
      <c r="D75" s="46"/>
      <c r="E75" s="46"/>
      <c r="F75" s="16" t="s">
        <v>10</v>
      </c>
      <c r="G75" s="10">
        <f>G76+G77+G78</f>
        <v>56842204.460000001</v>
      </c>
      <c r="H75" s="10">
        <f t="shared" ref="H75:L75" si="54">H76+H77</f>
        <v>0</v>
      </c>
      <c r="I75" s="1">
        <f t="shared" si="54"/>
        <v>26315789.489999998</v>
      </c>
      <c r="J75" s="10">
        <f t="shared" si="54"/>
        <v>10526315.789999999</v>
      </c>
      <c r="K75" s="1">
        <f t="shared" si="54"/>
        <v>9473783.3900000006</v>
      </c>
      <c r="L75" s="1">
        <f t="shared" si="54"/>
        <v>10526315.789999999</v>
      </c>
      <c r="M75" s="1">
        <f t="shared" ref="M75:P75" si="55">M76+M77</f>
        <v>0</v>
      </c>
      <c r="N75" s="1">
        <f t="shared" ref="N75:O75" si="56">N76+N77</f>
        <v>0</v>
      </c>
      <c r="O75" s="1">
        <f t="shared" si="56"/>
        <v>0</v>
      </c>
      <c r="P75" s="1">
        <f t="shared" si="55"/>
        <v>0</v>
      </c>
      <c r="Q75" s="60"/>
      <c r="R75" s="62"/>
      <c r="S75" s="62"/>
      <c r="T75" s="62"/>
      <c r="U75" s="60"/>
      <c r="V75" s="60"/>
      <c r="W75" s="60"/>
      <c r="X75" s="62"/>
      <c r="Y75" s="60"/>
      <c r="Z75" s="60"/>
      <c r="AA75" s="60"/>
      <c r="AB75" s="60"/>
    </row>
    <row r="76" spans="1:28" s="8" customFormat="1" ht="50.25" customHeight="1">
      <c r="A76" s="97"/>
      <c r="B76" s="129"/>
      <c r="C76" s="46"/>
      <c r="D76" s="46"/>
      <c r="E76" s="46"/>
      <c r="F76" s="16" t="s">
        <v>11</v>
      </c>
      <c r="G76" s="10">
        <f>G81</f>
        <v>2842204.46</v>
      </c>
      <c r="H76" s="10">
        <f>H81</f>
        <v>0</v>
      </c>
      <c r="I76" s="1">
        <f>I81</f>
        <v>1315789.49</v>
      </c>
      <c r="J76" s="10">
        <f t="shared" ref="J76:L76" si="57">J81</f>
        <v>526315.79</v>
      </c>
      <c r="K76" s="1">
        <f t="shared" si="57"/>
        <v>473783.39</v>
      </c>
      <c r="L76" s="1">
        <f t="shared" si="57"/>
        <v>526315.79</v>
      </c>
      <c r="M76" s="1">
        <f t="shared" ref="M76:P76" si="58">M81</f>
        <v>0</v>
      </c>
      <c r="N76" s="1">
        <f t="shared" ref="N76:O76" si="59">N81</f>
        <v>0</v>
      </c>
      <c r="O76" s="1">
        <f t="shared" si="59"/>
        <v>0</v>
      </c>
      <c r="P76" s="1">
        <f t="shared" si="58"/>
        <v>0</v>
      </c>
      <c r="Q76" s="60"/>
      <c r="R76" s="62"/>
      <c r="S76" s="62"/>
      <c r="T76" s="62"/>
      <c r="U76" s="60"/>
      <c r="V76" s="60"/>
      <c r="W76" s="60"/>
      <c r="X76" s="62"/>
      <c r="Y76" s="60"/>
      <c r="Z76" s="60"/>
      <c r="AA76" s="60"/>
      <c r="AB76" s="60"/>
    </row>
    <row r="77" spans="1:28" s="8" customFormat="1" ht="38.25" customHeight="1">
      <c r="A77" s="97"/>
      <c r="B77" s="129"/>
      <c r="C77" s="46"/>
      <c r="D77" s="46"/>
      <c r="E77" s="46"/>
      <c r="F77" s="16" t="s">
        <v>20</v>
      </c>
      <c r="G77" s="10">
        <f>G82</f>
        <v>54000000</v>
      </c>
      <c r="H77" s="10">
        <f>H82</f>
        <v>0</v>
      </c>
      <c r="I77" s="1">
        <f t="shared" ref="I77:L77" si="60">I82</f>
        <v>25000000</v>
      </c>
      <c r="J77" s="10">
        <f t="shared" si="60"/>
        <v>10000000</v>
      </c>
      <c r="K77" s="1">
        <f t="shared" si="60"/>
        <v>9000000</v>
      </c>
      <c r="L77" s="1">
        <f t="shared" si="60"/>
        <v>10000000</v>
      </c>
      <c r="M77" s="1">
        <f t="shared" ref="M77:P77" si="61">M82</f>
        <v>0</v>
      </c>
      <c r="N77" s="1">
        <f t="shared" ref="N77:O77" si="62">N82</f>
        <v>0</v>
      </c>
      <c r="O77" s="1">
        <f t="shared" si="62"/>
        <v>0</v>
      </c>
      <c r="P77" s="1">
        <f t="shared" si="61"/>
        <v>0</v>
      </c>
      <c r="Q77" s="60"/>
      <c r="R77" s="62"/>
      <c r="S77" s="62"/>
      <c r="T77" s="62"/>
      <c r="U77" s="60"/>
      <c r="V77" s="60"/>
      <c r="W77" s="60"/>
      <c r="X77" s="62"/>
      <c r="Y77" s="60"/>
      <c r="Z77" s="60"/>
      <c r="AA77" s="60"/>
      <c r="AB77" s="60"/>
    </row>
    <row r="78" spans="1:28" s="8" customFormat="1" ht="22.5" customHeight="1">
      <c r="A78" s="97"/>
      <c r="B78" s="129"/>
      <c r="C78" s="46"/>
      <c r="D78" s="46"/>
      <c r="E78" s="46"/>
      <c r="F78" s="16" t="s">
        <v>24</v>
      </c>
      <c r="G78" s="10">
        <f>G83+G128+G133</f>
        <v>0</v>
      </c>
      <c r="H78" s="10">
        <f>H83</f>
        <v>0</v>
      </c>
      <c r="I78" s="1">
        <f t="shared" ref="I78:L78" si="63">I83</f>
        <v>0</v>
      </c>
      <c r="J78" s="10">
        <f t="shared" si="63"/>
        <v>0</v>
      </c>
      <c r="K78" s="1">
        <f t="shared" si="63"/>
        <v>0</v>
      </c>
      <c r="L78" s="1">
        <f t="shared" si="63"/>
        <v>0</v>
      </c>
      <c r="M78" s="1">
        <f t="shared" ref="M78:P78" si="64">M83</f>
        <v>0</v>
      </c>
      <c r="N78" s="1">
        <f t="shared" ref="N78:O78" si="65">N83</f>
        <v>0</v>
      </c>
      <c r="O78" s="1">
        <f t="shared" si="65"/>
        <v>0</v>
      </c>
      <c r="P78" s="1">
        <f t="shared" si="64"/>
        <v>0</v>
      </c>
      <c r="Q78" s="60"/>
      <c r="R78" s="62"/>
      <c r="S78" s="62"/>
      <c r="T78" s="62"/>
      <c r="U78" s="60"/>
      <c r="V78" s="60"/>
      <c r="W78" s="60"/>
      <c r="X78" s="62"/>
      <c r="Y78" s="60"/>
      <c r="Z78" s="60"/>
      <c r="AA78" s="60"/>
      <c r="AB78" s="60"/>
    </row>
    <row r="79" spans="1:28" s="8" customFormat="1" ht="35.25" customHeight="1">
      <c r="A79" s="62" t="s">
        <v>56</v>
      </c>
      <c r="B79" s="46" t="s">
        <v>57</v>
      </c>
      <c r="C79" s="46">
        <v>2019</v>
      </c>
      <c r="D79" s="46">
        <v>2022</v>
      </c>
      <c r="E79" s="46" t="s">
        <v>25</v>
      </c>
      <c r="F79" s="16" t="s">
        <v>9</v>
      </c>
      <c r="G79" s="10">
        <f>SUM(H79:P79)</f>
        <v>56842204.460000001</v>
      </c>
      <c r="H79" s="11">
        <f t="shared" ref="H79:P79" si="66">H80</f>
        <v>0</v>
      </c>
      <c r="I79" s="20">
        <f t="shared" si="66"/>
        <v>26315789.489999998</v>
      </c>
      <c r="J79" s="11">
        <f t="shared" si="66"/>
        <v>10526315.789999999</v>
      </c>
      <c r="K79" s="20">
        <f t="shared" si="66"/>
        <v>9473783.3900000006</v>
      </c>
      <c r="L79" s="20">
        <f t="shared" si="66"/>
        <v>10526315.789999999</v>
      </c>
      <c r="M79" s="20">
        <f t="shared" si="66"/>
        <v>0</v>
      </c>
      <c r="N79" s="20">
        <f t="shared" si="66"/>
        <v>0</v>
      </c>
      <c r="O79" s="20">
        <f t="shared" si="66"/>
        <v>0</v>
      </c>
      <c r="P79" s="20">
        <f t="shared" si="66"/>
        <v>0</v>
      </c>
      <c r="Q79" s="61" t="s">
        <v>49</v>
      </c>
      <c r="R79" s="46" t="s">
        <v>48</v>
      </c>
      <c r="S79" s="63" t="s">
        <v>67</v>
      </c>
      <c r="T79" s="59"/>
      <c r="U79" s="58">
        <v>3</v>
      </c>
      <c r="V79" s="58">
        <v>3</v>
      </c>
      <c r="W79" s="58">
        <v>3</v>
      </c>
      <c r="X79" s="59">
        <v>1</v>
      </c>
      <c r="Y79" s="58"/>
      <c r="Z79" s="58"/>
      <c r="AA79" s="58"/>
      <c r="AB79" s="58"/>
    </row>
    <row r="80" spans="1:28" s="8" customFormat="1" ht="30.75" customHeight="1">
      <c r="A80" s="62"/>
      <c r="B80" s="46"/>
      <c r="C80" s="46"/>
      <c r="D80" s="46"/>
      <c r="E80" s="46"/>
      <c r="F80" s="16" t="s">
        <v>10</v>
      </c>
      <c r="G80" s="10">
        <f t="shared" ref="G80:G83" si="67">SUM(H80:P80)</f>
        <v>56842204.460000001</v>
      </c>
      <c r="H80" s="11">
        <f>H81+H82</f>
        <v>0</v>
      </c>
      <c r="I80" s="20">
        <f t="shared" ref="I80:L80" si="68">I81+I82</f>
        <v>26315789.489999998</v>
      </c>
      <c r="J80" s="11">
        <f t="shared" si="68"/>
        <v>10526315.789999999</v>
      </c>
      <c r="K80" s="20">
        <f t="shared" si="68"/>
        <v>9473783.3900000006</v>
      </c>
      <c r="L80" s="20">
        <f t="shared" si="68"/>
        <v>10526315.789999999</v>
      </c>
      <c r="M80" s="20">
        <f t="shared" ref="M80:P80" si="69">M81+M82</f>
        <v>0</v>
      </c>
      <c r="N80" s="20">
        <f t="shared" ref="N80:O80" si="70">N81+N82</f>
        <v>0</v>
      </c>
      <c r="O80" s="20">
        <f t="shared" si="70"/>
        <v>0</v>
      </c>
      <c r="P80" s="20">
        <f t="shared" si="69"/>
        <v>0</v>
      </c>
      <c r="Q80" s="60"/>
      <c r="R80" s="62"/>
      <c r="S80" s="63"/>
      <c r="T80" s="59"/>
      <c r="U80" s="58"/>
      <c r="V80" s="58"/>
      <c r="W80" s="58"/>
      <c r="X80" s="59"/>
      <c r="Y80" s="58"/>
      <c r="Z80" s="58"/>
      <c r="AA80" s="58"/>
      <c r="AB80" s="58"/>
    </row>
    <row r="81" spans="1:28" s="8" customFormat="1" ht="48" customHeight="1">
      <c r="A81" s="62"/>
      <c r="B81" s="46"/>
      <c r="C81" s="46"/>
      <c r="D81" s="46"/>
      <c r="E81" s="46"/>
      <c r="F81" s="16" t="s">
        <v>11</v>
      </c>
      <c r="G81" s="10">
        <f t="shared" si="67"/>
        <v>2842204.46</v>
      </c>
      <c r="H81" s="10">
        <v>0</v>
      </c>
      <c r="I81" s="1">
        <f>1315789.48+0.01</f>
        <v>1315789.49</v>
      </c>
      <c r="J81" s="10">
        <v>526315.79</v>
      </c>
      <c r="K81" s="1">
        <v>473783.39</v>
      </c>
      <c r="L81" s="1">
        <v>526315.79</v>
      </c>
      <c r="M81" s="1">
        <v>0</v>
      </c>
      <c r="N81" s="1">
        <v>0</v>
      </c>
      <c r="O81" s="1">
        <v>0</v>
      </c>
      <c r="P81" s="1">
        <v>0</v>
      </c>
      <c r="Q81" s="60"/>
      <c r="R81" s="62"/>
      <c r="S81" s="63"/>
      <c r="T81" s="59"/>
      <c r="U81" s="58"/>
      <c r="V81" s="58"/>
      <c r="W81" s="58"/>
      <c r="X81" s="59"/>
      <c r="Y81" s="58"/>
      <c r="Z81" s="58"/>
      <c r="AA81" s="58"/>
      <c r="AB81" s="58"/>
    </row>
    <row r="82" spans="1:28" s="8" customFormat="1" ht="32.25" customHeight="1">
      <c r="A82" s="62"/>
      <c r="B82" s="46"/>
      <c r="C82" s="46"/>
      <c r="D82" s="46"/>
      <c r="E82" s="46"/>
      <c r="F82" s="16" t="s">
        <v>20</v>
      </c>
      <c r="G82" s="10">
        <f t="shared" si="67"/>
        <v>54000000</v>
      </c>
      <c r="H82" s="11">
        <v>0</v>
      </c>
      <c r="I82" s="20">
        <v>25000000</v>
      </c>
      <c r="J82" s="11">
        <v>10000000</v>
      </c>
      <c r="K82" s="20">
        <v>9000000</v>
      </c>
      <c r="L82" s="20">
        <v>10000000</v>
      </c>
      <c r="M82" s="20">
        <v>0</v>
      </c>
      <c r="N82" s="20">
        <v>0</v>
      </c>
      <c r="O82" s="20">
        <v>0</v>
      </c>
      <c r="P82" s="20">
        <v>0</v>
      </c>
      <c r="Q82" s="60"/>
      <c r="R82" s="62"/>
      <c r="S82" s="63"/>
      <c r="T82" s="59"/>
      <c r="U82" s="58"/>
      <c r="V82" s="58"/>
      <c r="W82" s="58"/>
      <c r="X82" s="59"/>
      <c r="Y82" s="58"/>
      <c r="Z82" s="58"/>
      <c r="AA82" s="58"/>
      <c r="AB82" s="58"/>
    </row>
    <row r="83" spans="1:28" s="8" customFormat="1" ht="46.5" customHeight="1">
      <c r="A83" s="62"/>
      <c r="B83" s="46"/>
      <c r="C83" s="46"/>
      <c r="D83" s="46"/>
      <c r="E83" s="46"/>
      <c r="F83" s="16" t="s">
        <v>24</v>
      </c>
      <c r="G83" s="10">
        <f t="shared" si="67"/>
        <v>0</v>
      </c>
      <c r="H83" s="11">
        <v>0</v>
      </c>
      <c r="I83" s="20">
        <v>0</v>
      </c>
      <c r="J83" s="11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60"/>
      <c r="R83" s="62"/>
      <c r="S83" s="63"/>
      <c r="T83" s="59"/>
      <c r="U83" s="58"/>
      <c r="V83" s="58"/>
      <c r="W83" s="58"/>
      <c r="X83" s="59"/>
      <c r="Y83" s="58"/>
      <c r="Z83" s="58"/>
      <c r="AA83" s="58"/>
      <c r="AB83" s="58"/>
    </row>
    <row r="84" spans="1:28" s="8" customFormat="1" ht="13.5" hidden="1" customHeight="1">
      <c r="A84" s="51" t="s">
        <v>61</v>
      </c>
      <c r="B84" s="70" t="s">
        <v>55</v>
      </c>
      <c r="C84" s="73">
        <v>2019</v>
      </c>
      <c r="D84" s="73">
        <v>2019</v>
      </c>
      <c r="E84" s="73" t="s">
        <v>25</v>
      </c>
      <c r="F84" s="24" t="s">
        <v>9</v>
      </c>
      <c r="G84" s="10">
        <f>G85</f>
        <v>0</v>
      </c>
      <c r="H84" s="10">
        <f t="shared" ref="H84:P84" si="71">H85</f>
        <v>0</v>
      </c>
      <c r="I84" s="1">
        <f t="shared" si="71"/>
        <v>0</v>
      </c>
      <c r="J84" s="10">
        <f t="shared" si="71"/>
        <v>0</v>
      </c>
      <c r="K84" s="1">
        <f t="shared" si="71"/>
        <v>0</v>
      </c>
      <c r="L84" s="1">
        <f t="shared" si="71"/>
        <v>0</v>
      </c>
      <c r="M84" s="1">
        <f t="shared" si="71"/>
        <v>0</v>
      </c>
      <c r="N84" s="1">
        <f t="shared" si="71"/>
        <v>0</v>
      </c>
      <c r="O84" s="1">
        <f t="shared" si="71"/>
        <v>0</v>
      </c>
      <c r="P84" s="1">
        <f t="shared" si="71"/>
        <v>0</v>
      </c>
      <c r="Q84" s="76" t="s">
        <v>26</v>
      </c>
      <c r="R84" s="73" t="s">
        <v>26</v>
      </c>
      <c r="S84" s="73" t="s">
        <v>26</v>
      </c>
      <c r="T84" s="73" t="s">
        <v>26</v>
      </c>
      <c r="U84" s="76" t="s">
        <v>26</v>
      </c>
      <c r="V84" s="76" t="s">
        <v>26</v>
      </c>
      <c r="W84" s="76" t="s">
        <v>26</v>
      </c>
      <c r="X84" s="73" t="s">
        <v>26</v>
      </c>
      <c r="Y84" s="76" t="s">
        <v>26</v>
      </c>
      <c r="Z84" s="76" t="s">
        <v>26</v>
      </c>
      <c r="AA84" s="76" t="s">
        <v>26</v>
      </c>
      <c r="AB84" s="76" t="s">
        <v>26</v>
      </c>
    </row>
    <row r="85" spans="1:28" s="8" customFormat="1" ht="45" hidden="1">
      <c r="A85" s="52"/>
      <c r="B85" s="71"/>
      <c r="C85" s="74"/>
      <c r="D85" s="74"/>
      <c r="E85" s="74"/>
      <c r="F85" s="24" t="s">
        <v>10</v>
      </c>
      <c r="G85" s="10">
        <f>G86+G87</f>
        <v>0</v>
      </c>
      <c r="H85" s="10">
        <f t="shared" ref="H85:P85" si="72">H86+H87</f>
        <v>0</v>
      </c>
      <c r="I85" s="1">
        <f t="shared" si="72"/>
        <v>0</v>
      </c>
      <c r="J85" s="10">
        <f t="shared" si="72"/>
        <v>0</v>
      </c>
      <c r="K85" s="1">
        <f t="shared" si="72"/>
        <v>0</v>
      </c>
      <c r="L85" s="1">
        <f t="shared" si="72"/>
        <v>0</v>
      </c>
      <c r="M85" s="1">
        <f t="shared" si="72"/>
        <v>0</v>
      </c>
      <c r="N85" s="1">
        <f t="shared" ref="N85:O85" si="73">N86+N87</f>
        <v>0</v>
      </c>
      <c r="O85" s="1">
        <f t="shared" si="73"/>
        <v>0</v>
      </c>
      <c r="P85" s="1">
        <f t="shared" si="72"/>
        <v>0</v>
      </c>
      <c r="Q85" s="77"/>
      <c r="R85" s="74"/>
      <c r="S85" s="74"/>
      <c r="T85" s="74"/>
      <c r="U85" s="77"/>
      <c r="V85" s="77"/>
      <c r="W85" s="77"/>
      <c r="X85" s="74"/>
      <c r="Y85" s="77"/>
      <c r="Z85" s="77"/>
      <c r="AA85" s="77"/>
      <c r="AB85" s="77"/>
    </row>
    <row r="86" spans="1:28" s="8" customFormat="1" ht="45" hidden="1">
      <c r="A86" s="52"/>
      <c r="B86" s="71"/>
      <c r="C86" s="74"/>
      <c r="D86" s="74"/>
      <c r="E86" s="74"/>
      <c r="F86" s="24" t="s">
        <v>11</v>
      </c>
      <c r="G86" s="10">
        <f t="shared" ref="G86:H88" si="74">G91</f>
        <v>0</v>
      </c>
      <c r="H86" s="10">
        <f t="shared" si="74"/>
        <v>0</v>
      </c>
      <c r="I86" s="1">
        <f t="shared" ref="I86:P86" si="75">I91</f>
        <v>0</v>
      </c>
      <c r="J86" s="10">
        <f t="shared" si="75"/>
        <v>0</v>
      </c>
      <c r="K86" s="1">
        <f t="shared" si="75"/>
        <v>0</v>
      </c>
      <c r="L86" s="1">
        <f t="shared" si="75"/>
        <v>0</v>
      </c>
      <c r="M86" s="1">
        <f t="shared" si="75"/>
        <v>0</v>
      </c>
      <c r="N86" s="1">
        <f t="shared" ref="N86:O86" si="76">N91</f>
        <v>0</v>
      </c>
      <c r="O86" s="1">
        <f t="shared" si="76"/>
        <v>0</v>
      </c>
      <c r="P86" s="1">
        <f t="shared" si="75"/>
        <v>0</v>
      </c>
      <c r="Q86" s="77"/>
      <c r="R86" s="74"/>
      <c r="S86" s="74"/>
      <c r="T86" s="74"/>
      <c r="U86" s="77"/>
      <c r="V86" s="77"/>
      <c r="W86" s="77"/>
      <c r="X86" s="74"/>
      <c r="Y86" s="77"/>
      <c r="Z86" s="77"/>
      <c r="AA86" s="77"/>
      <c r="AB86" s="77"/>
    </row>
    <row r="87" spans="1:28" s="8" customFormat="1" ht="30" hidden="1">
      <c r="A87" s="52"/>
      <c r="B87" s="71"/>
      <c r="C87" s="74"/>
      <c r="D87" s="74"/>
      <c r="E87" s="74"/>
      <c r="F87" s="24" t="s">
        <v>20</v>
      </c>
      <c r="G87" s="10">
        <f t="shared" si="74"/>
        <v>0</v>
      </c>
      <c r="H87" s="10">
        <f t="shared" si="74"/>
        <v>0</v>
      </c>
      <c r="I87" s="1">
        <f t="shared" ref="I87:P87" si="77">I92</f>
        <v>0</v>
      </c>
      <c r="J87" s="10">
        <f t="shared" si="77"/>
        <v>0</v>
      </c>
      <c r="K87" s="1">
        <f t="shared" si="77"/>
        <v>0</v>
      </c>
      <c r="L87" s="1">
        <f t="shared" si="77"/>
        <v>0</v>
      </c>
      <c r="M87" s="1">
        <f t="shared" si="77"/>
        <v>0</v>
      </c>
      <c r="N87" s="1">
        <f t="shared" ref="N87:O87" si="78">N92</f>
        <v>0</v>
      </c>
      <c r="O87" s="1">
        <f t="shared" si="78"/>
        <v>0</v>
      </c>
      <c r="P87" s="1">
        <f t="shared" si="77"/>
        <v>0</v>
      </c>
      <c r="Q87" s="77"/>
      <c r="R87" s="74"/>
      <c r="S87" s="74"/>
      <c r="T87" s="74"/>
      <c r="U87" s="77"/>
      <c r="V87" s="77"/>
      <c r="W87" s="77"/>
      <c r="X87" s="74"/>
      <c r="Y87" s="77"/>
      <c r="Z87" s="77"/>
      <c r="AA87" s="77"/>
      <c r="AB87" s="77"/>
    </row>
    <row r="88" spans="1:28" s="8" customFormat="1" hidden="1">
      <c r="A88" s="53"/>
      <c r="B88" s="72"/>
      <c r="C88" s="75"/>
      <c r="D88" s="75"/>
      <c r="E88" s="75"/>
      <c r="F88" s="24" t="s">
        <v>24</v>
      </c>
      <c r="G88" s="10">
        <f t="shared" si="74"/>
        <v>0</v>
      </c>
      <c r="H88" s="10">
        <f t="shared" si="74"/>
        <v>0</v>
      </c>
      <c r="I88" s="1">
        <f t="shared" ref="I88:P88" si="79">I93</f>
        <v>0</v>
      </c>
      <c r="J88" s="10">
        <f t="shared" si="79"/>
        <v>0</v>
      </c>
      <c r="K88" s="1">
        <f t="shared" si="79"/>
        <v>0</v>
      </c>
      <c r="L88" s="1">
        <f t="shared" si="79"/>
        <v>0</v>
      </c>
      <c r="M88" s="1">
        <f t="shared" si="79"/>
        <v>0</v>
      </c>
      <c r="N88" s="1">
        <f t="shared" ref="N88:O88" si="80">N93</f>
        <v>0</v>
      </c>
      <c r="O88" s="1">
        <f t="shared" si="80"/>
        <v>0</v>
      </c>
      <c r="P88" s="1">
        <f t="shared" si="79"/>
        <v>0</v>
      </c>
      <c r="Q88" s="78"/>
      <c r="R88" s="75"/>
      <c r="S88" s="75"/>
      <c r="T88" s="75"/>
      <c r="U88" s="78"/>
      <c r="V88" s="78"/>
      <c r="W88" s="78"/>
      <c r="X88" s="75"/>
      <c r="Y88" s="78"/>
      <c r="Z88" s="78"/>
      <c r="AA88" s="78"/>
      <c r="AB88" s="78"/>
    </row>
    <row r="89" spans="1:28" s="8" customFormat="1" ht="13.5" hidden="1" customHeight="1">
      <c r="A89" s="101" t="s">
        <v>62</v>
      </c>
      <c r="B89" s="73" t="s">
        <v>57</v>
      </c>
      <c r="C89" s="73">
        <v>2019</v>
      </c>
      <c r="D89" s="73">
        <v>2019</v>
      </c>
      <c r="E89" s="73" t="s">
        <v>25</v>
      </c>
      <c r="F89" s="24" t="s">
        <v>9</v>
      </c>
      <c r="G89" s="10">
        <f>H89+I89+J89+K89+L89+M89+P89</f>
        <v>0</v>
      </c>
      <c r="H89" s="11">
        <f t="shared" ref="H89:P89" si="81">H90</f>
        <v>0</v>
      </c>
      <c r="I89" s="20">
        <f t="shared" si="81"/>
        <v>0</v>
      </c>
      <c r="J89" s="11">
        <f t="shared" si="81"/>
        <v>0</v>
      </c>
      <c r="K89" s="20">
        <f t="shared" si="81"/>
        <v>0</v>
      </c>
      <c r="L89" s="20">
        <f t="shared" si="81"/>
        <v>0</v>
      </c>
      <c r="M89" s="20">
        <f t="shared" si="81"/>
        <v>0</v>
      </c>
      <c r="N89" s="20">
        <f t="shared" si="81"/>
        <v>0</v>
      </c>
      <c r="O89" s="20">
        <f t="shared" si="81"/>
        <v>0</v>
      </c>
      <c r="P89" s="20">
        <f t="shared" si="81"/>
        <v>0</v>
      </c>
      <c r="Q89" s="76" t="s">
        <v>49</v>
      </c>
      <c r="R89" s="73" t="s">
        <v>48</v>
      </c>
      <c r="S89" s="85" t="s">
        <v>58</v>
      </c>
      <c r="T89" s="82"/>
      <c r="U89" s="79">
        <v>1</v>
      </c>
      <c r="V89" s="79"/>
      <c r="W89" s="79"/>
      <c r="X89" s="82"/>
      <c r="Y89" s="79"/>
      <c r="Z89" s="79"/>
      <c r="AA89" s="79"/>
      <c r="AB89" s="79"/>
    </row>
    <row r="90" spans="1:28" s="8" customFormat="1" ht="45" hidden="1">
      <c r="A90" s="102"/>
      <c r="B90" s="74"/>
      <c r="C90" s="74"/>
      <c r="D90" s="74"/>
      <c r="E90" s="74"/>
      <c r="F90" s="24" t="s">
        <v>10</v>
      </c>
      <c r="G90" s="10">
        <f t="shared" ref="G90:G93" si="82">H90+I90+J90+K90+L90+M90+P90</f>
        <v>0</v>
      </c>
      <c r="H90" s="11">
        <f>H91+H92</f>
        <v>0</v>
      </c>
      <c r="I90" s="20">
        <f t="shared" ref="I90:P90" si="83">I91+I92</f>
        <v>0</v>
      </c>
      <c r="J90" s="11">
        <f t="shared" si="83"/>
        <v>0</v>
      </c>
      <c r="K90" s="20">
        <f t="shared" si="83"/>
        <v>0</v>
      </c>
      <c r="L90" s="20">
        <f t="shared" si="83"/>
        <v>0</v>
      </c>
      <c r="M90" s="20">
        <f t="shared" si="83"/>
        <v>0</v>
      </c>
      <c r="N90" s="20">
        <f t="shared" ref="N90:O90" si="84">N91+N92</f>
        <v>0</v>
      </c>
      <c r="O90" s="20">
        <f t="shared" si="84"/>
        <v>0</v>
      </c>
      <c r="P90" s="20">
        <f t="shared" si="83"/>
        <v>0</v>
      </c>
      <c r="Q90" s="77"/>
      <c r="R90" s="74"/>
      <c r="S90" s="86"/>
      <c r="T90" s="83"/>
      <c r="U90" s="80"/>
      <c r="V90" s="80"/>
      <c r="W90" s="80"/>
      <c r="X90" s="83"/>
      <c r="Y90" s="80"/>
      <c r="Z90" s="80"/>
      <c r="AA90" s="80"/>
      <c r="AB90" s="80"/>
    </row>
    <row r="91" spans="1:28" s="8" customFormat="1" ht="45" hidden="1">
      <c r="A91" s="102"/>
      <c r="B91" s="74"/>
      <c r="C91" s="74"/>
      <c r="D91" s="74"/>
      <c r="E91" s="74"/>
      <c r="F91" s="24" t="s">
        <v>11</v>
      </c>
      <c r="G91" s="10">
        <f t="shared" si="82"/>
        <v>0</v>
      </c>
      <c r="H91" s="10">
        <v>0</v>
      </c>
      <c r="I91" s="1"/>
      <c r="J91" s="10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77"/>
      <c r="R91" s="74"/>
      <c r="S91" s="86"/>
      <c r="T91" s="83"/>
      <c r="U91" s="80"/>
      <c r="V91" s="80"/>
      <c r="W91" s="80"/>
      <c r="X91" s="83"/>
      <c r="Y91" s="80"/>
      <c r="Z91" s="80"/>
      <c r="AA91" s="80"/>
      <c r="AB91" s="80"/>
    </row>
    <row r="92" spans="1:28" s="8" customFormat="1" ht="30" hidden="1">
      <c r="A92" s="102"/>
      <c r="B92" s="74"/>
      <c r="C92" s="74"/>
      <c r="D92" s="74"/>
      <c r="E92" s="74"/>
      <c r="F92" s="24" t="s">
        <v>20</v>
      </c>
      <c r="G92" s="10">
        <f t="shared" si="82"/>
        <v>0</v>
      </c>
      <c r="H92" s="11">
        <v>0</v>
      </c>
      <c r="I92" s="20">
        <v>0</v>
      </c>
      <c r="J92" s="11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77"/>
      <c r="R92" s="74"/>
      <c r="S92" s="86"/>
      <c r="T92" s="83"/>
      <c r="U92" s="80"/>
      <c r="V92" s="80"/>
      <c r="W92" s="80"/>
      <c r="X92" s="83"/>
      <c r="Y92" s="80"/>
      <c r="Z92" s="80"/>
      <c r="AA92" s="80"/>
      <c r="AB92" s="80"/>
    </row>
    <row r="93" spans="1:28" s="8" customFormat="1" ht="13.5" hidden="1" customHeight="1">
      <c r="A93" s="103"/>
      <c r="B93" s="75"/>
      <c r="C93" s="75"/>
      <c r="D93" s="75"/>
      <c r="E93" s="75"/>
      <c r="F93" s="24" t="s">
        <v>24</v>
      </c>
      <c r="G93" s="10">
        <f t="shared" si="82"/>
        <v>0</v>
      </c>
      <c r="H93" s="11">
        <v>0</v>
      </c>
      <c r="I93" s="20">
        <v>0</v>
      </c>
      <c r="J93" s="11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78"/>
      <c r="R93" s="75"/>
      <c r="S93" s="87"/>
      <c r="T93" s="84"/>
      <c r="U93" s="81"/>
      <c r="V93" s="81"/>
      <c r="W93" s="81"/>
      <c r="X93" s="84"/>
      <c r="Y93" s="81"/>
      <c r="Z93" s="81"/>
      <c r="AA93" s="81"/>
      <c r="AB93" s="81"/>
    </row>
    <row r="94" spans="1:28" s="8" customFormat="1" ht="15" customHeight="1">
      <c r="A94" s="67" t="s">
        <v>61</v>
      </c>
      <c r="B94" s="70" t="s">
        <v>69</v>
      </c>
      <c r="C94" s="73">
        <v>2023</v>
      </c>
      <c r="D94" s="73">
        <v>2024</v>
      </c>
      <c r="E94" s="73" t="s">
        <v>25</v>
      </c>
      <c r="F94" s="24" t="s">
        <v>9</v>
      </c>
      <c r="G94" s="10">
        <f>G95</f>
        <v>149993651.75999999</v>
      </c>
      <c r="H94" s="10">
        <f t="shared" ref="H94:P94" si="85">H95</f>
        <v>0</v>
      </c>
      <c r="I94" s="1">
        <f t="shared" si="85"/>
        <v>0</v>
      </c>
      <c r="J94" s="10">
        <f t="shared" si="85"/>
        <v>0</v>
      </c>
      <c r="K94" s="1">
        <f t="shared" si="85"/>
        <v>0</v>
      </c>
      <c r="L94" s="1">
        <f t="shared" si="85"/>
        <v>0</v>
      </c>
      <c r="M94" s="1">
        <f t="shared" si="85"/>
        <v>120529157.90000001</v>
      </c>
      <c r="N94" s="1">
        <f t="shared" si="85"/>
        <v>29464493.859999996</v>
      </c>
      <c r="O94" s="1">
        <f t="shared" si="85"/>
        <v>0</v>
      </c>
      <c r="P94" s="1">
        <f t="shared" si="85"/>
        <v>0</v>
      </c>
      <c r="Q94" s="76" t="s">
        <v>26</v>
      </c>
      <c r="R94" s="73" t="s">
        <v>26</v>
      </c>
      <c r="S94" s="73" t="s">
        <v>26</v>
      </c>
      <c r="T94" s="73" t="s">
        <v>26</v>
      </c>
      <c r="U94" s="76" t="s">
        <v>26</v>
      </c>
      <c r="V94" s="76" t="s">
        <v>26</v>
      </c>
      <c r="W94" s="76" t="s">
        <v>26</v>
      </c>
      <c r="X94" s="73" t="s">
        <v>26</v>
      </c>
      <c r="Y94" s="76" t="s">
        <v>26</v>
      </c>
      <c r="Z94" s="76" t="s">
        <v>26</v>
      </c>
      <c r="AA94" s="76" t="s">
        <v>26</v>
      </c>
      <c r="AB94" s="76" t="s">
        <v>26</v>
      </c>
    </row>
    <row r="95" spans="1:28" s="8" customFormat="1" ht="45">
      <c r="A95" s="68"/>
      <c r="B95" s="71"/>
      <c r="C95" s="74"/>
      <c r="D95" s="74"/>
      <c r="E95" s="74"/>
      <c r="F95" s="24" t="s">
        <v>10</v>
      </c>
      <c r="G95" s="10">
        <f>G96+G97</f>
        <v>149993651.75999999</v>
      </c>
      <c r="H95" s="10">
        <f t="shared" ref="H95:P95" si="86">H96+H97</f>
        <v>0</v>
      </c>
      <c r="I95" s="1">
        <f t="shared" si="86"/>
        <v>0</v>
      </c>
      <c r="J95" s="10">
        <f t="shared" si="86"/>
        <v>0</v>
      </c>
      <c r="K95" s="1">
        <f t="shared" si="86"/>
        <v>0</v>
      </c>
      <c r="L95" s="1">
        <f t="shared" si="86"/>
        <v>0</v>
      </c>
      <c r="M95" s="1">
        <f t="shared" si="86"/>
        <v>120529157.90000001</v>
      </c>
      <c r="N95" s="1">
        <f>N96+N97</f>
        <v>29464493.859999996</v>
      </c>
      <c r="O95" s="1">
        <f t="shared" ref="O95" si="87">O96+O97</f>
        <v>0</v>
      </c>
      <c r="P95" s="1">
        <f t="shared" si="86"/>
        <v>0</v>
      </c>
      <c r="Q95" s="77"/>
      <c r="R95" s="74"/>
      <c r="S95" s="74"/>
      <c r="T95" s="74"/>
      <c r="U95" s="77"/>
      <c r="V95" s="77"/>
      <c r="W95" s="77"/>
      <c r="X95" s="74"/>
      <c r="Y95" s="77"/>
      <c r="Z95" s="77"/>
      <c r="AA95" s="77"/>
      <c r="AB95" s="77"/>
    </row>
    <row r="96" spans="1:28" s="8" customFormat="1" ht="45">
      <c r="A96" s="68"/>
      <c r="B96" s="71"/>
      <c r="C96" s="74"/>
      <c r="D96" s="74"/>
      <c r="E96" s="74"/>
      <c r="F96" s="24" t="s">
        <v>11</v>
      </c>
      <c r="G96" s="1">
        <f>G101+G106++G111+G116</f>
        <v>1383136.8900000001</v>
      </c>
      <c r="H96" s="1">
        <f t="shared" ref="H96:L96" si="88">H101+H106+H116</f>
        <v>0</v>
      </c>
      <c r="I96" s="1">
        <f t="shared" si="88"/>
        <v>0</v>
      </c>
      <c r="J96" s="1">
        <f t="shared" si="88"/>
        <v>0</v>
      </c>
      <c r="K96" s="1">
        <f t="shared" si="88"/>
        <v>0</v>
      </c>
      <c r="L96" s="1">
        <f t="shared" si="88"/>
        <v>0</v>
      </c>
      <c r="M96" s="1">
        <f>M101+M106+M116</f>
        <v>851457.9</v>
      </c>
      <c r="N96" s="1">
        <f>N101+N106+N111+N116</f>
        <v>531678.99</v>
      </c>
      <c r="O96" s="1">
        <f t="shared" ref="O96:P96" si="89">O101+O106+O116</f>
        <v>0</v>
      </c>
      <c r="P96" s="1">
        <f t="shared" si="89"/>
        <v>0</v>
      </c>
      <c r="Q96" s="77"/>
      <c r="R96" s="74"/>
      <c r="S96" s="74"/>
      <c r="T96" s="74"/>
      <c r="U96" s="77"/>
      <c r="V96" s="77"/>
      <c r="W96" s="77"/>
      <c r="X96" s="74"/>
      <c r="Y96" s="77"/>
      <c r="Z96" s="77"/>
      <c r="AA96" s="77"/>
      <c r="AB96" s="77"/>
    </row>
    <row r="97" spans="1:28" s="8" customFormat="1" ht="30">
      <c r="A97" s="68"/>
      <c r="B97" s="71"/>
      <c r="C97" s="74"/>
      <c r="D97" s="74"/>
      <c r="E97" s="74"/>
      <c r="F97" s="24" t="s">
        <v>20</v>
      </c>
      <c r="G97" s="1">
        <f>G102+G107+G112+G117</f>
        <v>148610514.87</v>
      </c>
      <c r="H97" s="1">
        <f t="shared" ref="H97:L97" si="90">H102+H107+H117</f>
        <v>0</v>
      </c>
      <c r="I97" s="1">
        <f t="shared" si="90"/>
        <v>0</v>
      </c>
      <c r="J97" s="1">
        <f t="shared" si="90"/>
        <v>0</v>
      </c>
      <c r="K97" s="1">
        <f t="shared" si="90"/>
        <v>0</v>
      </c>
      <c r="L97" s="1">
        <f t="shared" si="90"/>
        <v>0</v>
      </c>
      <c r="M97" s="1">
        <f>M102+M107+M117</f>
        <v>119677700</v>
      </c>
      <c r="N97" s="1">
        <f>N102+N107+N112+N117</f>
        <v>28932814.869999997</v>
      </c>
      <c r="O97" s="1">
        <f t="shared" ref="O97:P97" si="91">O102+O107+O117</f>
        <v>0</v>
      </c>
      <c r="P97" s="1">
        <f t="shared" si="91"/>
        <v>0</v>
      </c>
      <c r="Q97" s="77"/>
      <c r="R97" s="74"/>
      <c r="S97" s="74"/>
      <c r="T97" s="74"/>
      <c r="U97" s="77"/>
      <c r="V97" s="77"/>
      <c r="W97" s="77"/>
      <c r="X97" s="74"/>
      <c r="Y97" s="77"/>
      <c r="Z97" s="77"/>
      <c r="AA97" s="77"/>
      <c r="AB97" s="77"/>
    </row>
    <row r="98" spans="1:28" s="8" customFormat="1" ht="116.25" customHeight="1">
      <c r="A98" s="69"/>
      <c r="B98" s="72"/>
      <c r="C98" s="75"/>
      <c r="D98" s="75"/>
      <c r="E98" s="75"/>
      <c r="F98" s="24" t="s">
        <v>24</v>
      </c>
      <c r="G98" s="1">
        <f>G103+G108+G113+G118</f>
        <v>0</v>
      </c>
      <c r="H98" s="10">
        <f t="shared" ref="H98:P98" si="92">H103+H118</f>
        <v>0</v>
      </c>
      <c r="I98" s="1">
        <f t="shared" si="92"/>
        <v>0</v>
      </c>
      <c r="J98" s="10">
        <f t="shared" si="92"/>
        <v>0</v>
      </c>
      <c r="K98" s="1">
        <f t="shared" si="92"/>
        <v>0</v>
      </c>
      <c r="L98" s="10">
        <f>L103+L118</f>
        <v>0</v>
      </c>
      <c r="M98" s="1">
        <f t="shared" si="92"/>
        <v>0</v>
      </c>
      <c r="N98" s="1">
        <f t="shared" si="92"/>
        <v>0</v>
      </c>
      <c r="O98" s="1">
        <f t="shared" ref="O98" si="93">O103+O118</f>
        <v>0</v>
      </c>
      <c r="P98" s="1">
        <f t="shared" si="92"/>
        <v>0</v>
      </c>
      <c r="Q98" s="78"/>
      <c r="R98" s="75"/>
      <c r="S98" s="75"/>
      <c r="T98" s="75"/>
      <c r="U98" s="78"/>
      <c r="V98" s="78"/>
      <c r="W98" s="78"/>
      <c r="X98" s="75"/>
      <c r="Y98" s="78"/>
      <c r="Z98" s="78"/>
      <c r="AA98" s="78"/>
      <c r="AB98" s="78"/>
    </row>
    <row r="99" spans="1:28" s="8" customFormat="1">
      <c r="A99" s="60" t="s">
        <v>62</v>
      </c>
      <c r="B99" s="46" t="s">
        <v>75</v>
      </c>
      <c r="C99" s="46">
        <v>2023</v>
      </c>
      <c r="D99" s="46">
        <v>2024</v>
      </c>
      <c r="E99" s="46" t="s">
        <v>25</v>
      </c>
      <c r="F99" s="24" t="s">
        <v>9</v>
      </c>
      <c r="G99" s="10">
        <f>SUM(H99:P99)</f>
        <v>25560836.890000001</v>
      </c>
      <c r="H99" s="11">
        <f t="shared" ref="H99:P99" si="94">H100</f>
        <v>0</v>
      </c>
      <c r="I99" s="20">
        <f t="shared" si="94"/>
        <v>0</v>
      </c>
      <c r="J99" s="11">
        <f t="shared" si="94"/>
        <v>0</v>
      </c>
      <c r="K99" s="20">
        <f t="shared" si="94"/>
        <v>0</v>
      </c>
      <c r="L99" s="20">
        <f t="shared" si="94"/>
        <v>0</v>
      </c>
      <c r="M99" s="20">
        <f t="shared" si="94"/>
        <v>15529157.9</v>
      </c>
      <c r="N99" s="20">
        <f t="shared" si="94"/>
        <v>10031678.99</v>
      </c>
      <c r="O99" s="20">
        <f t="shared" si="94"/>
        <v>0</v>
      </c>
      <c r="P99" s="20">
        <f t="shared" si="94"/>
        <v>0</v>
      </c>
      <c r="Q99" s="61" t="s">
        <v>49</v>
      </c>
      <c r="R99" s="46" t="s">
        <v>48</v>
      </c>
      <c r="S99" s="63" t="s">
        <v>80</v>
      </c>
      <c r="T99" s="59"/>
      <c r="U99" s="58"/>
      <c r="V99" s="58"/>
      <c r="W99" s="58"/>
      <c r="X99" s="59"/>
      <c r="Y99" s="58">
        <v>4</v>
      </c>
      <c r="Z99" s="58">
        <v>3</v>
      </c>
      <c r="AA99" s="58"/>
      <c r="AB99" s="58"/>
    </row>
    <row r="100" spans="1:28" s="8" customFormat="1" ht="45">
      <c r="A100" s="60"/>
      <c r="B100" s="46"/>
      <c r="C100" s="46"/>
      <c r="D100" s="46"/>
      <c r="E100" s="46"/>
      <c r="F100" s="24" t="s">
        <v>10</v>
      </c>
      <c r="G100" s="10">
        <f t="shared" ref="G100:G103" si="95">SUM(H100:P100)</f>
        <v>25560836.890000001</v>
      </c>
      <c r="H100" s="11">
        <f>H101+H102</f>
        <v>0</v>
      </c>
      <c r="I100" s="20">
        <f t="shared" ref="I100:P100" si="96">I101+I102</f>
        <v>0</v>
      </c>
      <c r="J100" s="11">
        <f t="shared" si="96"/>
        <v>0</v>
      </c>
      <c r="K100" s="20">
        <f t="shared" si="96"/>
        <v>0</v>
      </c>
      <c r="L100" s="20">
        <f t="shared" si="96"/>
        <v>0</v>
      </c>
      <c r="M100" s="20">
        <f t="shared" si="96"/>
        <v>15529157.9</v>
      </c>
      <c r="N100" s="20">
        <f t="shared" si="96"/>
        <v>10031678.99</v>
      </c>
      <c r="O100" s="20">
        <f t="shared" ref="O100" si="97">O101+O102</f>
        <v>0</v>
      </c>
      <c r="P100" s="20">
        <f t="shared" si="96"/>
        <v>0</v>
      </c>
      <c r="Q100" s="60"/>
      <c r="R100" s="62"/>
      <c r="S100" s="63"/>
      <c r="T100" s="59"/>
      <c r="U100" s="58"/>
      <c r="V100" s="58"/>
      <c r="W100" s="58"/>
      <c r="X100" s="59"/>
      <c r="Y100" s="58"/>
      <c r="Z100" s="58"/>
      <c r="AA100" s="58"/>
      <c r="AB100" s="58"/>
    </row>
    <row r="101" spans="1:28" s="8" customFormat="1" ht="45">
      <c r="A101" s="60"/>
      <c r="B101" s="46"/>
      <c r="C101" s="46"/>
      <c r="D101" s="46"/>
      <c r="E101" s="46"/>
      <c r="F101" s="24" t="s">
        <v>11</v>
      </c>
      <c r="G101" s="10">
        <f t="shared" si="95"/>
        <v>1383136.8900000001</v>
      </c>
      <c r="H101" s="10">
        <v>0</v>
      </c>
      <c r="I101" s="1">
        <v>0</v>
      </c>
      <c r="J101" s="10">
        <v>0</v>
      </c>
      <c r="K101" s="1">
        <v>0</v>
      </c>
      <c r="L101" s="1">
        <v>0</v>
      </c>
      <c r="M101" s="1">
        <v>851457.9</v>
      </c>
      <c r="N101" s="1">
        <v>531678.99</v>
      </c>
      <c r="O101" s="1">
        <v>0</v>
      </c>
      <c r="P101" s="1">
        <v>0</v>
      </c>
      <c r="Q101" s="60"/>
      <c r="R101" s="62"/>
      <c r="S101" s="63"/>
      <c r="T101" s="59"/>
      <c r="U101" s="58"/>
      <c r="V101" s="58"/>
      <c r="W101" s="58"/>
      <c r="X101" s="59"/>
      <c r="Y101" s="58"/>
      <c r="Z101" s="58"/>
      <c r="AA101" s="58"/>
      <c r="AB101" s="58"/>
    </row>
    <row r="102" spans="1:28" s="8" customFormat="1" ht="30">
      <c r="A102" s="60"/>
      <c r="B102" s="46"/>
      <c r="C102" s="46"/>
      <c r="D102" s="46"/>
      <c r="E102" s="46"/>
      <c r="F102" s="24" t="s">
        <v>20</v>
      </c>
      <c r="G102" s="10">
        <f t="shared" si="95"/>
        <v>24177700</v>
      </c>
      <c r="H102" s="11">
        <v>0</v>
      </c>
      <c r="I102" s="20">
        <v>0</v>
      </c>
      <c r="J102" s="11">
        <v>0</v>
      </c>
      <c r="K102" s="20">
        <v>0</v>
      </c>
      <c r="L102" s="20">
        <v>0</v>
      </c>
      <c r="M102" s="20">
        <v>14677700</v>
      </c>
      <c r="N102" s="20">
        <v>9500000</v>
      </c>
      <c r="O102" s="20">
        <v>0</v>
      </c>
      <c r="P102" s="20">
        <v>0</v>
      </c>
      <c r="Q102" s="60"/>
      <c r="R102" s="62"/>
      <c r="S102" s="63"/>
      <c r="T102" s="59"/>
      <c r="U102" s="58"/>
      <c r="V102" s="58"/>
      <c r="W102" s="58"/>
      <c r="X102" s="59"/>
      <c r="Y102" s="58"/>
      <c r="Z102" s="58"/>
      <c r="AA102" s="58"/>
      <c r="AB102" s="58"/>
    </row>
    <row r="103" spans="1:28" s="8" customFormat="1" ht="66.75" customHeight="1">
      <c r="A103" s="60"/>
      <c r="B103" s="46"/>
      <c r="C103" s="46"/>
      <c r="D103" s="46"/>
      <c r="E103" s="46"/>
      <c r="F103" s="24" t="s">
        <v>24</v>
      </c>
      <c r="G103" s="10">
        <f t="shared" si="95"/>
        <v>0</v>
      </c>
      <c r="H103" s="11">
        <v>0</v>
      </c>
      <c r="I103" s="20">
        <v>0</v>
      </c>
      <c r="J103" s="11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60"/>
      <c r="R103" s="62"/>
      <c r="S103" s="63"/>
      <c r="T103" s="59"/>
      <c r="U103" s="58"/>
      <c r="V103" s="58"/>
      <c r="W103" s="58"/>
      <c r="X103" s="59"/>
      <c r="Y103" s="58"/>
      <c r="Z103" s="58"/>
      <c r="AA103" s="58"/>
      <c r="AB103" s="58"/>
    </row>
    <row r="104" spans="1:28" s="8" customFormat="1">
      <c r="A104" s="60" t="s">
        <v>72</v>
      </c>
      <c r="B104" s="46" t="s">
        <v>71</v>
      </c>
      <c r="C104" s="46">
        <v>2023</v>
      </c>
      <c r="D104" s="46">
        <v>2023</v>
      </c>
      <c r="E104" s="46" t="s">
        <v>25</v>
      </c>
      <c r="F104" s="33" t="s">
        <v>9</v>
      </c>
      <c r="G104" s="10">
        <f t="shared" ref="G104:G118" si="98">SUM(H104:P104)</f>
        <v>105000000</v>
      </c>
      <c r="H104" s="11">
        <f t="shared" ref="H104:P104" si="99">H105</f>
        <v>0</v>
      </c>
      <c r="I104" s="20">
        <f t="shared" si="99"/>
        <v>0</v>
      </c>
      <c r="J104" s="11">
        <f t="shared" si="99"/>
        <v>0</v>
      </c>
      <c r="K104" s="20">
        <f t="shared" si="99"/>
        <v>0</v>
      </c>
      <c r="L104" s="20">
        <f t="shared" si="99"/>
        <v>0</v>
      </c>
      <c r="M104" s="20">
        <f t="shared" si="99"/>
        <v>105000000</v>
      </c>
      <c r="N104" s="20">
        <f t="shared" si="99"/>
        <v>0</v>
      </c>
      <c r="O104" s="20">
        <f t="shared" si="99"/>
        <v>0</v>
      </c>
      <c r="P104" s="20">
        <f t="shared" si="99"/>
        <v>0</v>
      </c>
      <c r="Q104" s="61" t="s">
        <v>70</v>
      </c>
      <c r="R104" s="46" t="s">
        <v>48</v>
      </c>
      <c r="S104" s="63" t="s">
        <v>58</v>
      </c>
      <c r="T104" s="59"/>
      <c r="U104" s="58"/>
      <c r="V104" s="58"/>
      <c r="W104" s="58"/>
      <c r="X104" s="59"/>
      <c r="Y104" s="58">
        <v>1</v>
      </c>
      <c r="Z104" s="58"/>
      <c r="AA104" s="58"/>
      <c r="AB104" s="58"/>
    </row>
    <row r="105" spans="1:28" s="8" customFormat="1" ht="45">
      <c r="A105" s="60"/>
      <c r="B105" s="46"/>
      <c r="C105" s="46"/>
      <c r="D105" s="46"/>
      <c r="E105" s="46"/>
      <c r="F105" s="33" t="s">
        <v>10</v>
      </c>
      <c r="G105" s="10">
        <f t="shared" si="98"/>
        <v>105000000</v>
      </c>
      <c r="H105" s="11">
        <f>H106+H107</f>
        <v>0</v>
      </c>
      <c r="I105" s="20">
        <f t="shared" ref="I105:P105" si="100">I106+I107</f>
        <v>0</v>
      </c>
      <c r="J105" s="11">
        <f t="shared" si="100"/>
        <v>0</v>
      </c>
      <c r="K105" s="20">
        <f t="shared" si="100"/>
        <v>0</v>
      </c>
      <c r="L105" s="20">
        <f t="shared" si="100"/>
        <v>0</v>
      </c>
      <c r="M105" s="20">
        <f t="shared" si="100"/>
        <v>105000000</v>
      </c>
      <c r="N105" s="20">
        <f t="shared" si="100"/>
        <v>0</v>
      </c>
      <c r="O105" s="20">
        <f t="shared" si="100"/>
        <v>0</v>
      </c>
      <c r="P105" s="20">
        <f t="shared" si="100"/>
        <v>0</v>
      </c>
      <c r="Q105" s="60"/>
      <c r="R105" s="62"/>
      <c r="S105" s="63"/>
      <c r="T105" s="59"/>
      <c r="U105" s="58"/>
      <c r="V105" s="58"/>
      <c r="W105" s="58"/>
      <c r="X105" s="59"/>
      <c r="Y105" s="58"/>
      <c r="Z105" s="58"/>
      <c r="AA105" s="58"/>
      <c r="AB105" s="58"/>
    </row>
    <row r="106" spans="1:28" s="8" customFormat="1" ht="45">
      <c r="A106" s="60"/>
      <c r="B106" s="46"/>
      <c r="C106" s="46"/>
      <c r="D106" s="46"/>
      <c r="E106" s="46"/>
      <c r="F106" s="33" t="s">
        <v>11</v>
      </c>
      <c r="G106" s="10">
        <f t="shared" si="98"/>
        <v>0</v>
      </c>
      <c r="H106" s="10">
        <v>0</v>
      </c>
      <c r="I106" s="1">
        <v>0</v>
      </c>
      <c r="J106" s="10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60"/>
      <c r="R106" s="62"/>
      <c r="S106" s="63"/>
      <c r="T106" s="59"/>
      <c r="U106" s="58"/>
      <c r="V106" s="58"/>
      <c r="W106" s="58"/>
      <c r="X106" s="59"/>
      <c r="Y106" s="58"/>
      <c r="Z106" s="58"/>
      <c r="AA106" s="58"/>
      <c r="AB106" s="58"/>
    </row>
    <row r="107" spans="1:28" s="8" customFormat="1" ht="30">
      <c r="A107" s="60"/>
      <c r="B107" s="46"/>
      <c r="C107" s="46"/>
      <c r="D107" s="46"/>
      <c r="E107" s="46"/>
      <c r="F107" s="33" t="s">
        <v>20</v>
      </c>
      <c r="G107" s="10">
        <f t="shared" si="98"/>
        <v>105000000</v>
      </c>
      <c r="H107" s="11">
        <v>0</v>
      </c>
      <c r="I107" s="20">
        <v>0</v>
      </c>
      <c r="J107" s="11">
        <v>0</v>
      </c>
      <c r="K107" s="20">
        <v>0</v>
      </c>
      <c r="L107" s="20">
        <v>0</v>
      </c>
      <c r="M107" s="20">
        <v>105000000</v>
      </c>
      <c r="N107" s="20">
        <v>0</v>
      </c>
      <c r="O107" s="20">
        <v>0</v>
      </c>
      <c r="P107" s="20">
        <v>0</v>
      </c>
      <c r="Q107" s="60"/>
      <c r="R107" s="62"/>
      <c r="S107" s="63"/>
      <c r="T107" s="59"/>
      <c r="U107" s="58"/>
      <c r="V107" s="58"/>
      <c r="W107" s="58"/>
      <c r="X107" s="59"/>
      <c r="Y107" s="58"/>
      <c r="Z107" s="58"/>
      <c r="AA107" s="58"/>
      <c r="AB107" s="58"/>
    </row>
    <row r="108" spans="1:28" s="8" customFormat="1" ht="31.5" customHeight="1">
      <c r="A108" s="60"/>
      <c r="B108" s="46"/>
      <c r="C108" s="46"/>
      <c r="D108" s="46"/>
      <c r="E108" s="46"/>
      <c r="F108" s="33" t="s">
        <v>24</v>
      </c>
      <c r="G108" s="10">
        <f t="shared" si="98"/>
        <v>0</v>
      </c>
      <c r="H108" s="11">
        <v>0</v>
      </c>
      <c r="I108" s="20">
        <v>0</v>
      </c>
      <c r="J108" s="11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60"/>
      <c r="R108" s="62"/>
      <c r="S108" s="63"/>
      <c r="T108" s="59"/>
      <c r="U108" s="58"/>
      <c r="V108" s="58"/>
      <c r="W108" s="58"/>
      <c r="X108" s="59"/>
      <c r="Y108" s="58"/>
      <c r="Z108" s="58"/>
      <c r="AA108" s="58"/>
      <c r="AB108" s="58"/>
    </row>
    <row r="109" spans="1:28" s="8" customFormat="1">
      <c r="A109" s="60" t="s">
        <v>78</v>
      </c>
      <c r="B109" s="46" t="s">
        <v>79</v>
      </c>
      <c r="C109" s="46">
        <v>2024</v>
      </c>
      <c r="D109" s="46">
        <v>2024</v>
      </c>
      <c r="E109" s="46" t="s">
        <v>25</v>
      </c>
      <c r="F109" s="35" t="s">
        <v>9</v>
      </c>
      <c r="G109" s="10">
        <f>SUM(H109:P109)</f>
        <v>15432814.869999999</v>
      </c>
      <c r="H109" s="11">
        <f t="shared" ref="H109:P109" si="101">H110</f>
        <v>0</v>
      </c>
      <c r="I109" s="20">
        <f t="shared" si="101"/>
        <v>0</v>
      </c>
      <c r="J109" s="11">
        <f t="shared" si="101"/>
        <v>0</v>
      </c>
      <c r="K109" s="20">
        <f t="shared" si="101"/>
        <v>0</v>
      </c>
      <c r="L109" s="20">
        <f t="shared" si="101"/>
        <v>0</v>
      </c>
      <c r="M109" s="20">
        <f t="shared" si="101"/>
        <v>0</v>
      </c>
      <c r="N109" s="20">
        <f t="shared" si="101"/>
        <v>15432814.869999999</v>
      </c>
      <c r="O109" s="20">
        <f t="shared" si="101"/>
        <v>0</v>
      </c>
      <c r="P109" s="20">
        <f t="shared" si="101"/>
        <v>0</v>
      </c>
      <c r="Q109" s="61" t="s">
        <v>70</v>
      </c>
      <c r="R109" s="46" t="s">
        <v>48</v>
      </c>
      <c r="S109" s="63" t="s">
        <v>58</v>
      </c>
      <c r="T109" s="59"/>
      <c r="U109" s="58"/>
      <c r="V109" s="58"/>
      <c r="W109" s="58"/>
      <c r="X109" s="59"/>
      <c r="Y109" s="58"/>
      <c r="Z109" s="58">
        <v>1</v>
      </c>
      <c r="AA109" s="58"/>
      <c r="AB109" s="58"/>
    </row>
    <row r="110" spans="1:28" s="8" customFormat="1" ht="45">
      <c r="A110" s="60"/>
      <c r="B110" s="46"/>
      <c r="C110" s="46"/>
      <c r="D110" s="46"/>
      <c r="E110" s="46"/>
      <c r="F110" s="35" t="s">
        <v>10</v>
      </c>
      <c r="G110" s="10">
        <f t="shared" si="98"/>
        <v>15432814.869999999</v>
      </c>
      <c r="H110" s="11">
        <f>H111+H112</f>
        <v>0</v>
      </c>
      <c r="I110" s="20">
        <f t="shared" ref="I110:P110" si="102">I111+I112</f>
        <v>0</v>
      </c>
      <c r="J110" s="11">
        <f t="shared" si="102"/>
        <v>0</v>
      </c>
      <c r="K110" s="20">
        <f t="shared" si="102"/>
        <v>0</v>
      </c>
      <c r="L110" s="20">
        <f t="shared" si="102"/>
        <v>0</v>
      </c>
      <c r="M110" s="20">
        <f t="shared" si="102"/>
        <v>0</v>
      </c>
      <c r="N110" s="20">
        <f t="shared" si="102"/>
        <v>15432814.869999999</v>
      </c>
      <c r="O110" s="20">
        <f t="shared" si="102"/>
        <v>0</v>
      </c>
      <c r="P110" s="20">
        <f t="shared" si="102"/>
        <v>0</v>
      </c>
      <c r="Q110" s="60"/>
      <c r="R110" s="62"/>
      <c r="S110" s="63"/>
      <c r="T110" s="59"/>
      <c r="U110" s="58"/>
      <c r="V110" s="58"/>
      <c r="W110" s="58"/>
      <c r="X110" s="59"/>
      <c r="Y110" s="58"/>
      <c r="Z110" s="58"/>
      <c r="AA110" s="58"/>
      <c r="AB110" s="58"/>
    </row>
    <row r="111" spans="1:28" s="8" customFormat="1" ht="45">
      <c r="A111" s="60"/>
      <c r="B111" s="46"/>
      <c r="C111" s="46"/>
      <c r="D111" s="46"/>
      <c r="E111" s="46"/>
      <c r="F111" s="35" t="s">
        <v>11</v>
      </c>
      <c r="G111" s="10">
        <f t="shared" si="98"/>
        <v>0</v>
      </c>
      <c r="H111" s="10">
        <v>0</v>
      </c>
      <c r="I111" s="1">
        <v>0</v>
      </c>
      <c r="J111" s="10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60"/>
      <c r="R111" s="62"/>
      <c r="S111" s="63"/>
      <c r="T111" s="59"/>
      <c r="U111" s="58"/>
      <c r="V111" s="58"/>
      <c r="W111" s="58"/>
      <c r="X111" s="59"/>
      <c r="Y111" s="58"/>
      <c r="Z111" s="58"/>
      <c r="AA111" s="58"/>
      <c r="AB111" s="58"/>
    </row>
    <row r="112" spans="1:28" s="8" customFormat="1" ht="30">
      <c r="A112" s="60"/>
      <c r="B112" s="46"/>
      <c r="C112" s="46"/>
      <c r="D112" s="46"/>
      <c r="E112" s="46"/>
      <c r="F112" s="35" t="s">
        <v>20</v>
      </c>
      <c r="G112" s="10">
        <f t="shared" si="98"/>
        <v>15432814.869999999</v>
      </c>
      <c r="H112" s="11">
        <v>0</v>
      </c>
      <c r="I112" s="20">
        <v>0</v>
      </c>
      <c r="J112" s="11">
        <v>0</v>
      </c>
      <c r="K112" s="20">
        <v>0</v>
      </c>
      <c r="L112" s="20">
        <v>0</v>
      </c>
      <c r="M112" s="20"/>
      <c r="N112" s="20">
        <v>15432814.869999999</v>
      </c>
      <c r="O112" s="20">
        <v>0</v>
      </c>
      <c r="P112" s="20">
        <v>0</v>
      </c>
      <c r="Q112" s="60"/>
      <c r="R112" s="62"/>
      <c r="S112" s="63"/>
      <c r="T112" s="59"/>
      <c r="U112" s="58"/>
      <c r="V112" s="58"/>
      <c r="W112" s="58"/>
      <c r="X112" s="59"/>
      <c r="Y112" s="58"/>
      <c r="Z112" s="58"/>
      <c r="AA112" s="58"/>
      <c r="AB112" s="58"/>
    </row>
    <row r="113" spans="1:28" s="8" customFormat="1" ht="31.5" customHeight="1">
      <c r="A113" s="60"/>
      <c r="B113" s="46"/>
      <c r="C113" s="46"/>
      <c r="D113" s="46"/>
      <c r="E113" s="46"/>
      <c r="F113" s="35" t="s">
        <v>24</v>
      </c>
      <c r="G113" s="10">
        <f t="shared" si="98"/>
        <v>0</v>
      </c>
      <c r="H113" s="11">
        <v>0</v>
      </c>
      <c r="I113" s="20">
        <v>0</v>
      </c>
      <c r="J113" s="11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60"/>
      <c r="R113" s="62"/>
      <c r="S113" s="63"/>
      <c r="T113" s="59"/>
      <c r="U113" s="58"/>
      <c r="V113" s="58"/>
      <c r="W113" s="58"/>
      <c r="X113" s="59"/>
      <c r="Y113" s="58"/>
      <c r="Z113" s="58"/>
      <c r="AA113" s="58"/>
      <c r="AB113" s="58"/>
    </row>
    <row r="114" spans="1:28" s="8" customFormat="1" ht="33.75" customHeight="1">
      <c r="A114" s="60" t="s">
        <v>84</v>
      </c>
      <c r="B114" s="44" t="s">
        <v>82</v>
      </c>
      <c r="C114" s="46">
        <v>2024</v>
      </c>
      <c r="D114" s="46">
        <v>2024</v>
      </c>
      <c r="E114" s="47" t="s">
        <v>25</v>
      </c>
      <c r="F114" s="36" t="s">
        <v>9</v>
      </c>
      <c r="G114" s="10">
        <f t="shared" si="98"/>
        <v>4000000</v>
      </c>
      <c r="H114" s="13">
        <f>H115:I115</f>
        <v>0</v>
      </c>
      <c r="I114" s="21">
        <f t="shared" ref="I114:P115" si="103">I115</f>
        <v>0</v>
      </c>
      <c r="J114" s="13">
        <f t="shared" si="103"/>
        <v>0</v>
      </c>
      <c r="K114" s="21">
        <f t="shared" si="103"/>
        <v>0</v>
      </c>
      <c r="L114" s="21">
        <f t="shared" si="103"/>
        <v>0</v>
      </c>
      <c r="M114" s="21">
        <f t="shared" si="103"/>
        <v>0</v>
      </c>
      <c r="N114" s="21">
        <f t="shared" si="103"/>
        <v>4000000</v>
      </c>
      <c r="O114" s="21">
        <f t="shared" si="103"/>
        <v>0</v>
      </c>
      <c r="P114" s="21">
        <f t="shared" si="103"/>
        <v>0</v>
      </c>
      <c r="Q114" s="48" t="s">
        <v>83</v>
      </c>
      <c r="R114" s="51" t="s">
        <v>48</v>
      </c>
      <c r="S114" s="54" t="s">
        <v>58</v>
      </c>
      <c r="T114" s="55" t="s">
        <v>73</v>
      </c>
      <c r="U114" s="64" t="s">
        <v>73</v>
      </c>
      <c r="V114" s="64" t="s">
        <v>73</v>
      </c>
      <c r="W114" s="64" t="s">
        <v>73</v>
      </c>
      <c r="X114" s="55" t="s">
        <v>73</v>
      </c>
      <c r="Y114" s="64" t="s">
        <v>73</v>
      </c>
      <c r="Z114" s="64">
        <v>1</v>
      </c>
      <c r="AA114" s="64" t="s">
        <v>73</v>
      </c>
      <c r="AB114" s="64" t="s">
        <v>73</v>
      </c>
    </row>
    <row r="115" spans="1:28" s="8" customFormat="1" ht="33.75" customHeight="1">
      <c r="A115" s="60"/>
      <c r="B115" s="45"/>
      <c r="C115" s="46"/>
      <c r="D115" s="46"/>
      <c r="E115" s="47"/>
      <c r="F115" s="36" t="s">
        <v>10</v>
      </c>
      <c r="G115" s="10">
        <f t="shared" si="98"/>
        <v>4000000</v>
      </c>
      <c r="H115" s="13">
        <f>H116</f>
        <v>0</v>
      </c>
      <c r="I115" s="21">
        <f t="shared" si="103"/>
        <v>0</v>
      </c>
      <c r="J115" s="13">
        <f>J116</f>
        <v>0</v>
      </c>
      <c r="K115" s="21">
        <f>K116</f>
        <v>0</v>
      </c>
      <c r="L115" s="21">
        <f>L116</f>
        <v>0</v>
      </c>
      <c r="M115" s="21">
        <f t="shared" si="103"/>
        <v>0</v>
      </c>
      <c r="N115" s="1">
        <f>N116+N117</f>
        <v>4000000</v>
      </c>
      <c r="O115" s="21">
        <f t="shared" si="103"/>
        <v>0</v>
      </c>
      <c r="P115" s="21">
        <f t="shared" si="103"/>
        <v>0</v>
      </c>
      <c r="Q115" s="49"/>
      <c r="R115" s="52"/>
      <c r="S115" s="54"/>
      <c r="T115" s="56"/>
      <c r="U115" s="65"/>
      <c r="V115" s="65"/>
      <c r="W115" s="65"/>
      <c r="X115" s="56"/>
      <c r="Y115" s="65"/>
      <c r="Z115" s="65"/>
      <c r="AA115" s="65"/>
      <c r="AB115" s="65"/>
    </row>
    <row r="116" spans="1:28" s="8" customFormat="1" ht="33.75" customHeight="1">
      <c r="A116" s="60"/>
      <c r="B116" s="45"/>
      <c r="C116" s="46"/>
      <c r="D116" s="46"/>
      <c r="E116" s="47"/>
      <c r="F116" s="36" t="s">
        <v>11</v>
      </c>
      <c r="G116" s="10">
        <f t="shared" si="98"/>
        <v>0</v>
      </c>
      <c r="H116" s="12">
        <v>0</v>
      </c>
      <c r="I116" s="22">
        <v>0</v>
      </c>
      <c r="J116" s="1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49"/>
      <c r="R116" s="52"/>
      <c r="S116" s="54"/>
      <c r="T116" s="56"/>
      <c r="U116" s="65"/>
      <c r="V116" s="65"/>
      <c r="W116" s="65"/>
      <c r="X116" s="56"/>
      <c r="Y116" s="65"/>
      <c r="Z116" s="65"/>
      <c r="AA116" s="65"/>
      <c r="AB116" s="65"/>
    </row>
    <row r="117" spans="1:28" s="8" customFormat="1" ht="43.15" customHeight="1">
      <c r="A117" s="60"/>
      <c r="B117" s="45"/>
      <c r="C117" s="46"/>
      <c r="D117" s="46"/>
      <c r="E117" s="47"/>
      <c r="F117" s="36" t="s">
        <v>20</v>
      </c>
      <c r="G117" s="10">
        <f t="shared" si="98"/>
        <v>4000000</v>
      </c>
      <c r="H117" s="13">
        <v>0</v>
      </c>
      <c r="I117" s="21">
        <v>0</v>
      </c>
      <c r="J117" s="13">
        <v>0</v>
      </c>
      <c r="K117" s="21">
        <v>0</v>
      </c>
      <c r="L117" s="21">
        <v>0</v>
      </c>
      <c r="M117" s="21">
        <v>0</v>
      </c>
      <c r="N117" s="21">
        <v>4000000</v>
      </c>
      <c r="O117" s="21">
        <v>0</v>
      </c>
      <c r="P117" s="21">
        <v>0</v>
      </c>
      <c r="Q117" s="49"/>
      <c r="R117" s="52"/>
      <c r="S117" s="54"/>
      <c r="T117" s="56"/>
      <c r="U117" s="65"/>
      <c r="V117" s="65"/>
      <c r="W117" s="65"/>
      <c r="X117" s="56"/>
      <c r="Y117" s="65"/>
      <c r="Z117" s="65"/>
      <c r="AA117" s="65"/>
      <c r="AB117" s="65"/>
    </row>
    <row r="118" spans="1:28" s="8" customFormat="1" ht="32.25" customHeight="1">
      <c r="A118" s="60"/>
      <c r="B118" s="45"/>
      <c r="C118" s="46"/>
      <c r="D118" s="46"/>
      <c r="E118" s="47"/>
      <c r="F118" s="36" t="s">
        <v>24</v>
      </c>
      <c r="G118" s="10">
        <f t="shared" si="98"/>
        <v>0</v>
      </c>
      <c r="H118" s="13">
        <v>0</v>
      </c>
      <c r="I118" s="21">
        <v>0</v>
      </c>
      <c r="J118" s="13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50"/>
      <c r="R118" s="53"/>
      <c r="S118" s="54"/>
      <c r="T118" s="57"/>
      <c r="U118" s="66"/>
      <c r="V118" s="66"/>
      <c r="W118" s="66"/>
      <c r="X118" s="57"/>
      <c r="Y118" s="66"/>
      <c r="Z118" s="66"/>
      <c r="AA118" s="66"/>
      <c r="AB118" s="66"/>
    </row>
    <row r="119" spans="1:28" s="5" customFormat="1" ht="16.5" customHeight="1">
      <c r="A119" s="141" t="s">
        <v>21</v>
      </c>
      <c r="B119" s="142"/>
      <c r="C119" s="142"/>
      <c r="D119" s="142"/>
      <c r="E119" s="143"/>
      <c r="F119" s="14" t="s">
        <v>9</v>
      </c>
      <c r="G119" s="10">
        <f>G120</f>
        <v>236258991.74999997</v>
      </c>
      <c r="H119" s="10">
        <f t="shared" ref="H119:P119" si="104">H120</f>
        <v>21052631.579999998</v>
      </c>
      <c r="I119" s="1">
        <f t="shared" si="104"/>
        <v>26315789.489999998</v>
      </c>
      <c r="J119" s="10">
        <f t="shared" si="104"/>
        <v>10798142.65</v>
      </c>
      <c r="K119" s="1">
        <f t="shared" si="104"/>
        <v>9774848.9499999993</v>
      </c>
      <c r="L119" s="1">
        <f t="shared" si="104"/>
        <v>12474675.789999999</v>
      </c>
      <c r="M119" s="1">
        <f>M120</f>
        <v>123355432.06999999</v>
      </c>
      <c r="N119" s="1">
        <f t="shared" si="104"/>
        <v>31133471.219999999</v>
      </c>
      <c r="O119" s="1">
        <f t="shared" si="104"/>
        <v>1127000</v>
      </c>
      <c r="P119" s="1">
        <f t="shared" si="104"/>
        <v>227000</v>
      </c>
      <c r="Q119" s="76" t="s">
        <v>26</v>
      </c>
      <c r="R119" s="73" t="s">
        <v>26</v>
      </c>
      <c r="S119" s="73" t="s">
        <v>26</v>
      </c>
      <c r="T119" s="73" t="s">
        <v>26</v>
      </c>
      <c r="U119" s="76" t="s">
        <v>26</v>
      </c>
      <c r="V119" s="76" t="s">
        <v>26</v>
      </c>
      <c r="W119" s="76" t="s">
        <v>26</v>
      </c>
      <c r="X119" s="73" t="s">
        <v>26</v>
      </c>
      <c r="Y119" s="76" t="s">
        <v>26</v>
      </c>
      <c r="Z119" s="76" t="s">
        <v>26</v>
      </c>
      <c r="AA119" s="76" t="s">
        <v>26</v>
      </c>
      <c r="AB119" s="76" t="s">
        <v>26</v>
      </c>
    </row>
    <row r="120" spans="1:28" s="5" customFormat="1" ht="45">
      <c r="A120" s="144"/>
      <c r="B120" s="145"/>
      <c r="C120" s="145"/>
      <c r="D120" s="145"/>
      <c r="E120" s="146"/>
      <c r="F120" s="14" t="s">
        <v>10</v>
      </c>
      <c r="G120" s="10">
        <f>SUM(H120:P120)</f>
        <v>236258991.74999997</v>
      </c>
      <c r="H120" s="10">
        <f t="shared" ref="H120:L120" si="105">H121+H122</f>
        <v>21052631.579999998</v>
      </c>
      <c r="I120" s="1">
        <f>I121+I122</f>
        <v>26315789.489999998</v>
      </c>
      <c r="J120" s="10">
        <f t="shared" si="105"/>
        <v>10798142.65</v>
      </c>
      <c r="K120" s="1">
        <f t="shared" si="105"/>
        <v>9774848.9499999993</v>
      </c>
      <c r="L120" s="1">
        <f t="shared" si="105"/>
        <v>12474675.789999999</v>
      </c>
      <c r="M120" s="1">
        <f>M121+M122</f>
        <v>123355432.06999999</v>
      </c>
      <c r="N120" s="1">
        <f t="shared" ref="N120:O120" si="106">N121+N122</f>
        <v>31133471.219999999</v>
      </c>
      <c r="O120" s="1">
        <f t="shared" si="106"/>
        <v>1127000</v>
      </c>
      <c r="P120" s="1">
        <f t="shared" ref="P120" si="107">P121+P122</f>
        <v>227000</v>
      </c>
      <c r="Q120" s="77"/>
      <c r="R120" s="74"/>
      <c r="S120" s="74"/>
      <c r="T120" s="74"/>
      <c r="U120" s="77"/>
      <c r="V120" s="77"/>
      <c r="W120" s="77"/>
      <c r="X120" s="74"/>
      <c r="Y120" s="77"/>
      <c r="Z120" s="77"/>
      <c r="AA120" s="77"/>
      <c r="AB120" s="77"/>
    </row>
    <row r="121" spans="1:28" s="5" customFormat="1" ht="45">
      <c r="A121" s="144"/>
      <c r="B121" s="145"/>
      <c r="C121" s="145"/>
      <c r="D121" s="145"/>
      <c r="E121" s="146"/>
      <c r="F121" s="14" t="s">
        <v>11</v>
      </c>
      <c r="G121" s="10">
        <f t="shared" ref="G121:G123" si="108">SUM(H121:P121)</f>
        <v>13648476.879999999</v>
      </c>
      <c r="H121" s="10">
        <f>H46</f>
        <v>1052631.58</v>
      </c>
      <c r="I121" s="1">
        <f>I46+I76+I86</f>
        <v>1315789.49</v>
      </c>
      <c r="J121" s="10">
        <f>J46+J76+J86</f>
        <v>798142.65</v>
      </c>
      <c r="K121" s="1">
        <f>K46+K76+K86</f>
        <v>774848.95</v>
      </c>
      <c r="L121" s="10">
        <f>L46+L76+L86</f>
        <v>2474675.79</v>
      </c>
      <c r="M121" s="1">
        <f>M46+M76+M86+M96</f>
        <v>3677732.07</v>
      </c>
      <c r="N121" s="1">
        <f>N46+N76+N86+N96</f>
        <v>2200656.3499999996</v>
      </c>
      <c r="O121" s="1">
        <f>O46+O76+O86+O96</f>
        <v>1127000</v>
      </c>
      <c r="P121" s="1">
        <f>P46+P76+P86+P96</f>
        <v>227000</v>
      </c>
      <c r="Q121" s="77"/>
      <c r="R121" s="74"/>
      <c r="S121" s="74"/>
      <c r="T121" s="74"/>
      <c r="U121" s="77"/>
      <c r="V121" s="77"/>
      <c r="W121" s="77"/>
      <c r="X121" s="74"/>
      <c r="Y121" s="77"/>
      <c r="Z121" s="77"/>
      <c r="AA121" s="77"/>
      <c r="AB121" s="77"/>
    </row>
    <row r="122" spans="1:28" s="5" customFormat="1" ht="30">
      <c r="A122" s="144"/>
      <c r="B122" s="145"/>
      <c r="C122" s="145"/>
      <c r="D122" s="145"/>
      <c r="E122" s="146"/>
      <c r="F122" s="14" t="s">
        <v>20</v>
      </c>
      <c r="G122" s="10">
        <f t="shared" si="108"/>
        <v>222610514.87</v>
      </c>
      <c r="H122" s="10">
        <f t="shared" ref="H122" si="109">H47</f>
        <v>20000000</v>
      </c>
      <c r="I122" s="1">
        <f t="shared" ref="I122:K122" si="110">I47+I77</f>
        <v>25000000</v>
      </c>
      <c r="J122" s="10">
        <f t="shared" si="110"/>
        <v>10000000</v>
      </c>
      <c r="K122" s="1">
        <f t="shared" si="110"/>
        <v>9000000</v>
      </c>
      <c r="L122" s="1">
        <f>L47+L77+L97</f>
        <v>10000000</v>
      </c>
      <c r="M122" s="1">
        <f>M47+M77+M97</f>
        <v>119677700</v>
      </c>
      <c r="N122" s="1">
        <f>N47+N77+N97</f>
        <v>28932814.869999997</v>
      </c>
      <c r="O122" s="1">
        <f t="shared" ref="O122:P122" si="111">O47+O77+O97</f>
        <v>0</v>
      </c>
      <c r="P122" s="1">
        <f t="shared" si="111"/>
        <v>0</v>
      </c>
      <c r="Q122" s="77"/>
      <c r="R122" s="74"/>
      <c r="S122" s="74"/>
      <c r="T122" s="74"/>
      <c r="U122" s="77"/>
      <c r="V122" s="77"/>
      <c r="W122" s="77"/>
      <c r="X122" s="74"/>
      <c r="Y122" s="77"/>
      <c r="Z122" s="77"/>
      <c r="AA122" s="77"/>
      <c r="AB122" s="77"/>
    </row>
    <row r="123" spans="1:28" s="5" customFormat="1">
      <c r="A123" s="144"/>
      <c r="B123" s="145"/>
      <c r="C123" s="145"/>
      <c r="D123" s="145"/>
      <c r="E123" s="146"/>
      <c r="F123" s="18" t="s">
        <v>24</v>
      </c>
      <c r="G123" s="10">
        <f t="shared" si="108"/>
        <v>0</v>
      </c>
      <c r="H123" s="11">
        <v>0</v>
      </c>
      <c r="I123" s="20">
        <v>0</v>
      </c>
      <c r="J123" s="11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77"/>
      <c r="R123" s="74"/>
      <c r="S123" s="74"/>
      <c r="T123" s="74"/>
      <c r="U123" s="77"/>
      <c r="V123" s="77"/>
      <c r="W123" s="77"/>
      <c r="X123" s="74"/>
      <c r="Y123" s="77"/>
      <c r="Z123" s="77"/>
      <c r="AA123" s="77"/>
      <c r="AB123" s="77"/>
    </row>
    <row r="124" spans="1:28">
      <c r="A124" s="60" t="s">
        <v>19</v>
      </c>
      <c r="B124" s="60"/>
      <c r="C124" s="60"/>
      <c r="D124" s="60"/>
      <c r="E124" s="60"/>
      <c r="F124" s="3" t="s">
        <v>9</v>
      </c>
      <c r="G124" s="1">
        <f>G125</f>
        <v>247133314.84999999</v>
      </c>
      <c r="H124" s="1">
        <f>H125</f>
        <v>31578947.379999999</v>
      </c>
      <c r="I124" s="1">
        <f>I125</f>
        <v>26663796.789999999</v>
      </c>
      <c r="J124" s="1">
        <f>J125</f>
        <v>10798142.65</v>
      </c>
      <c r="K124" s="1">
        <f>K125+K128</f>
        <v>9774848.9499999993</v>
      </c>
      <c r="L124" s="1">
        <f>L125+L128</f>
        <v>12474675.789999999</v>
      </c>
      <c r="M124" s="1">
        <f t="shared" ref="M124:P124" si="112">M125+M128</f>
        <v>123355432.06999999</v>
      </c>
      <c r="N124" s="1">
        <f t="shared" ref="N124:O124" si="113">N125+N128</f>
        <v>31133471.219999999</v>
      </c>
      <c r="O124" s="1">
        <f t="shared" si="113"/>
        <v>1127000</v>
      </c>
      <c r="P124" s="1">
        <f t="shared" si="112"/>
        <v>227000</v>
      </c>
      <c r="Q124" s="60" t="s">
        <v>26</v>
      </c>
      <c r="R124" s="60" t="s">
        <v>26</v>
      </c>
      <c r="S124" s="60" t="s">
        <v>26</v>
      </c>
      <c r="T124" s="60" t="s">
        <v>26</v>
      </c>
      <c r="U124" s="60" t="s">
        <v>26</v>
      </c>
      <c r="V124" s="60" t="s">
        <v>26</v>
      </c>
      <c r="W124" s="60" t="s">
        <v>26</v>
      </c>
      <c r="X124" s="60" t="s">
        <v>26</v>
      </c>
      <c r="Y124" s="60" t="s">
        <v>26</v>
      </c>
      <c r="Z124" s="60" t="s">
        <v>26</v>
      </c>
      <c r="AA124" s="60" t="s">
        <v>26</v>
      </c>
      <c r="AB124" s="60" t="s">
        <v>26</v>
      </c>
    </row>
    <row r="125" spans="1:28" ht="45">
      <c r="A125" s="60"/>
      <c r="B125" s="60"/>
      <c r="C125" s="60"/>
      <c r="D125" s="60"/>
      <c r="E125" s="60"/>
      <c r="F125" s="3" t="s">
        <v>10</v>
      </c>
      <c r="G125" s="1">
        <f>SUM(H125:P125)</f>
        <v>247133314.84999999</v>
      </c>
      <c r="H125" s="1">
        <f>H126+H127</f>
        <v>31578947.379999999</v>
      </c>
      <c r="I125" s="1">
        <f t="shared" ref="I125:L125" si="114">I126+I127</f>
        <v>26663796.789999999</v>
      </c>
      <c r="J125" s="1">
        <f t="shared" si="114"/>
        <v>10798142.65</v>
      </c>
      <c r="K125" s="1">
        <f>K126+K127</f>
        <v>9774848.9499999993</v>
      </c>
      <c r="L125" s="1">
        <f t="shared" si="114"/>
        <v>12474675.789999999</v>
      </c>
      <c r="M125" s="1">
        <f t="shared" ref="M125:P125" si="115">M126+M127</f>
        <v>123355432.06999999</v>
      </c>
      <c r="N125" s="1">
        <f t="shared" ref="N125:O125" si="116">N126+N127</f>
        <v>31133471.219999999</v>
      </c>
      <c r="O125" s="1">
        <f t="shared" si="116"/>
        <v>1127000</v>
      </c>
      <c r="P125" s="1">
        <f t="shared" si="115"/>
        <v>227000</v>
      </c>
      <c r="Q125" s="140"/>
      <c r="R125" s="140"/>
      <c r="S125" s="140"/>
      <c r="T125" s="140"/>
      <c r="U125" s="140"/>
      <c r="V125" s="140"/>
      <c r="W125" s="140"/>
      <c r="X125" s="140"/>
      <c r="Y125" s="140"/>
      <c r="Z125" s="140"/>
      <c r="AA125" s="140"/>
      <c r="AB125" s="140"/>
    </row>
    <row r="126" spans="1:28" ht="45">
      <c r="A126" s="60"/>
      <c r="B126" s="60"/>
      <c r="C126" s="60"/>
      <c r="D126" s="60"/>
      <c r="E126" s="60"/>
      <c r="F126" s="3" t="s">
        <v>11</v>
      </c>
      <c r="G126" s="1">
        <f>SUM(H126:P126)</f>
        <v>14522799.979999999</v>
      </c>
      <c r="H126" s="1">
        <f t="shared" ref="H126:P126" si="117">H121+H38</f>
        <v>1578947.3800000001</v>
      </c>
      <c r="I126" s="1">
        <f t="shared" si="117"/>
        <v>1663796.79</v>
      </c>
      <c r="J126" s="1">
        <f t="shared" si="117"/>
        <v>798142.65</v>
      </c>
      <c r="K126" s="1">
        <f t="shared" si="117"/>
        <v>774848.95</v>
      </c>
      <c r="L126" s="1">
        <f t="shared" si="117"/>
        <v>2474675.79</v>
      </c>
      <c r="M126" s="1">
        <f t="shared" si="117"/>
        <v>3677732.07</v>
      </c>
      <c r="N126" s="1">
        <f t="shared" si="117"/>
        <v>2200656.3499999996</v>
      </c>
      <c r="O126" s="1">
        <f t="shared" si="117"/>
        <v>1127000</v>
      </c>
      <c r="P126" s="1">
        <f t="shared" si="117"/>
        <v>227000</v>
      </c>
      <c r="Q126" s="140"/>
      <c r="R126" s="140"/>
      <c r="S126" s="140"/>
      <c r="T126" s="140"/>
      <c r="U126" s="140"/>
      <c r="V126" s="140"/>
      <c r="W126" s="140"/>
      <c r="X126" s="140"/>
      <c r="Y126" s="140"/>
      <c r="Z126" s="140"/>
      <c r="AA126" s="140"/>
      <c r="AB126" s="140"/>
    </row>
    <row r="127" spans="1:28" ht="30">
      <c r="A127" s="60"/>
      <c r="B127" s="60"/>
      <c r="C127" s="60"/>
      <c r="D127" s="60"/>
      <c r="E127" s="60"/>
      <c r="F127" s="3" t="s">
        <v>20</v>
      </c>
      <c r="G127" s="1">
        <f>SUM(H127:P127)</f>
        <v>232610514.87</v>
      </c>
      <c r="H127" s="1">
        <f t="shared" ref="H127:M127" si="118">H122+H39</f>
        <v>30000000</v>
      </c>
      <c r="I127" s="1">
        <f t="shared" si="118"/>
        <v>25000000</v>
      </c>
      <c r="J127" s="1">
        <f t="shared" si="118"/>
        <v>10000000</v>
      </c>
      <c r="K127" s="1">
        <f t="shared" si="118"/>
        <v>9000000</v>
      </c>
      <c r="L127" s="1">
        <f t="shared" si="118"/>
        <v>10000000</v>
      </c>
      <c r="M127" s="1">
        <f t="shared" si="118"/>
        <v>119677700</v>
      </c>
      <c r="N127" s="1">
        <f>N122+N39</f>
        <v>28932814.869999997</v>
      </c>
      <c r="O127" s="1">
        <f t="shared" ref="O127:P127" si="119">O122+O39</f>
        <v>0</v>
      </c>
      <c r="P127" s="1">
        <f t="shared" si="119"/>
        <v>0</v>
      </c>
      <c r="Q127" s="140"/>
      <c r="R127" s="140"/>
      <c r="S127" s="140"/>
      <c r="T127" s="140"/>
      <c r="U127" s="140"/>
      <c r="V127" s="140"/>
      <c r="W127" s="140"/>
      <c r="X127" s="140"/>
      <c r="Y127" s="140"/>
      <c r="Z127" s="140"/>
      <c r="AA127" s="140"/>
      <c r="AB127" s="140"/>
    </row>
    <row r="128" spans="1:28">
      <c r="A128" s="60"/>
      <c r="B128" s="60"/>
      <c r="C128" s="60"/>
      <c r="D128" s="60"/>
      <c r="E128" s="60"/>
      <c r="F128" s="9" t="s">
        <v>24</v>
      </c>
      <c r="G128" s="1">
        <f t="shared" ref="G128" si="120">SUM(H128:P128)</f>
        <v>0</v>
      </c>
      <c r="H128" s="1">
        <f t="shared" ref="H128:P128" si="121">H123+H40</f>
        <v>0</v>
      </c>
      <c r="I128" s="1">
        <f t="shared" si="121"/>
        <v>0</v>
      </c>
      <c r="J128" s="1">
        <f t="shared" si="121"/>
        <v>0</v>
      </c>
      <c r="K128" s="1">
        <f t="shared" si="121"/>
        <v>0</v>
      </c>
      <c r="L128" s="1">
        <f t="shared" si="121"/>
        <v>0</v>
      </c>
      <c r="M128" s="1">
        <f t="shared" si="121"/>
        <v>0</v>
      </c>
      <c r="N128" s="1">
        <f t="shared" si="121"/>
        <v>0</v>
      </c>
      <c r="O128" s="1">
        <f t="shared" si="121"/>
        <v>0</v>
      </c>
      <c r="P128" s="1">
        <f t="shared" si="121"/>
        <v>0</v>
      </c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</row>
    <row r="129" spans="1:24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</row>
    <row r="130" spans="1:24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</row>
    <row r="131" spans="1:24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</row>
    <row r="132" spans="1:24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</row>
    <row r="133" spans="1:24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</row>
    <row r="134" spans="1:2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</row>
    <row r="135" spans="1:24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</row>
    <row r="136" spans="1:24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</row>
  </sheetData>
  <mergeCells count="376">
    <mergeCell ref="U109:U113"/>
    <mergeCell ref="V109:V113"/>
    <mergeCell ref="W109:W113"/>
    <mergeCell ref="X109:X113"/>
    <mergeCell ref="Y109:Y113"/>
    <mergeCell ref="Z109:Z113"/>
    <mergeCell ref="AA109:AA113"/>
    <mergeCell ref="AB109:AB113"/>
    <mergeCell ref="A109:A113"/>
    <mergeCell ref="B109:B113"/>
    <mergeCell ref="C109:C113"/>
    <mergeCell ref="D109:D113"/>
    <mergeCell ref="E109:E113"/>
    <mergeCell ref="Q109:Q113"/>
    <mergeCell ref="R109:R113"/>
    <mergeCell ref="S109:S113"/>
    <mergeCell ref="T109:T113"/>
    <mergeCell ref="AA21:AA25"/>
    <mergeCell ref="AA26:AA30"/>
    <mergeCell ref="AA31:AA35"/>
    <mergeCell ref="AA36:AA40"/>
    <mergeCell ref="AA44:AA48"/>
    <mergeCell ref="AA49:AA53"/>
    <mergeCell ref="AA54:AA58"/>
    <mergeCell ref="AA59:AA63"/>
    <mergeCell ref="AA64:AA68"/>
    <mergeCell ref="V3:AB3"/>
    <mergeCell ref="A9:X9"/>
    <mergeCell ref="A8:X8"/>
    <mergeCell ref="A7:X7"/>
    <mergeCell ref="T6:AB6"/>
    <mergeCell ref="T5:AB5"/>
    <mergeCell ref="W2:AB2"/>
    <mergeCell ref="Z119:Z123"/>
    <mergeCell ref="Z124:Z128"/>
    <mergeCell ref="A99:A103"/>
    <mergeCell ref="B99:B103"/>
    <mergeCell ref="C99:C103"/>
    <mergeCell ref="D99:D103"/>
    <mergeCell ref="E99:E103"/>
    <mergeCell ref="Q99:Q103"/>
    <mergeCell ref="R99:R103"/>
    <mergeCell ref="S99:S103"/>
    <mergeCell ref="T99:T103"/>
    <mergeCell ref="U99:U103"/>
    <mergeCell ref="V99:V103"/>
    <mergeCell ref="W99:W103"/>
    <mergeCell ref="X99:X103"/>
    <mergeCell ref="Y99:Y103"/>
    <mergeCell ref="Z99:Z103"/>
    <mergeCell ref="Q119:Q123"/>
    <mergeCell ref="X124:X128"/>
    <mergeCell ref="T119:T123"/>
    <mergeCell ref="S119:S123"/>
    <mergeCell ref="U119:U123"/>
    <mergeCell ref="W119:W123"/>
    <mergeCell ref="X119:X123"/>
    <mergeCell ref="Y89:Y93"/>
    <mergeCell ref="AB89:AB93"/>
    <mergeCell ref="Y119:Y123"/>
    <mergeCell ref="AB119:AB123"/>
    <mergeCell ref="Y124:Y128"/>
    <mergeCell ref="AB124:AB128"/>
    <mergeCell ref="R124:R128"/>
    <mergeCell ref="S124:S128"/>
    <mergeCell ref="U124:U128"/>
    <mergeCell ref="AA89:AA93"/>
    <mergeCell ref="AA94:AA98"/>
    <mergeCell ref="AA99:AA103"/>
    <mergeCell ref="AA114:AA118"/>
    <mergeCell ref="AA119:AA123"/>
    <mergeCell ref="AA124:AA128"/>
    <mergeCell ref="U104:U108"/>
    <mergeCell ref="V104:V108"/>
    <mergeCell ref="B84:B88"/>
    <mergeCell ref="C84:C88"/>
    <mergeCell ref="D84:D88"/>
    <mergeCell ref="E84:E88"/>
    <mergeCell ref="Q84:Q88"/>
    <mergeCell ref="AB99:AB103"/>
    <mergeCell ref="AB84:AB88"/>
    <mergeCell ref="Z84:Z88"/>
    <mergeCell ref="Z89:Z93"/>
    <mergeCell ref="Z94:Z98"/>
    <mergeCell ref="Y84:Y88"/>
    <mergeCell ref="R84:R88"/>
    <mergeCell ref="U94:U98"/>
    <mergeCell ref="V94:V98"/>
    <mergeCell ref="W94:W98"/>
    <mergeCell ref="X94:X98"/>
    <mergeCell ref="Y94:Y98"/>
    <mergeCell ref="AB94:AB98"/>
    <mergeCell ref="AA84:AA88"/>
    <mergeCell ref="A124:E128"/>
    <mergeCell ref="Q124:Q128"/>
    <mergeCell ref="T124:T128"/>
    <mergeCell ref="V119:V123"/>
    <mergeCell ref="A119:E123"/>
    <mergeCell ref="W124:W128"/>
    <mergeCell ref="V124:V128"/>
    <mergeCell ref="R119:R123"/>
    <mergeCell ref="X84:X88"/>
    <mergeCell ref="V84:V88"/>
    <mergeCell ref="D89:D93"/>
    <mergeCell ref="E89:E93"/>
    <mergeCell ref="Q89:Q93"/>
    <mergeCell ref="R89:R93"/>
    <mergeCell ref="S89:S93"/>
    <mergeCell ref="T89:T93"/>
    <mergeCell ref="U89:U93"/>
    <mergeCell ref="V89:V93"/>
    <mergeCell ref="W89:W93"/>
    <mergeCell ref="X89:X93"/>
    <mergeCell ref="W84:W88"/>
    <mergeCell ref="U84:U88"/>
    <mergeCell ref="T84:T88"/>
    <mergeCell ref="S84:S88"/>
    <mergeCell ref="X74:X78"/>
    <mergeCell ref="X79:X83"/>
    <mergeCell ref="R79:R83"/>
    <mergeCell ref="S79:S83"/>
    <mergeCell ref="T79:T83"/>
    <mergeCell ref="U79:U83"/>
    <mergeCell ref="V79:V83"/>
    <mergeCell ref="W79:W83"/>
    <mergeCell ref="V59:V63"/>
    <mergeCell ref="V74:V78"/>
    <mergeCell ref="X59:X63"/>
    <mergeCell ref="W64:W68"/>
    <mergeCell ref="T64:T68"/>
    <mergeCell ref="S59:S63"/>
    <mergeCell ref="U69:U73"/>
    <mergeCell ref="V69:V73"/>
    <mergeCell ref="W69:W73"/>
    <mergeCell ref="X69:X73"/>
    <mergeCell ref="A49:A53"/>
    <mergeCell ref="C49:C53"/>
    <mergeCell ref="B49:B53"/>
    <mergeCell ref="B44:B48"/>
    <mergeCell ref="C44:C48"/>
    <mergeCell ref="D49:D53"/>
    <mergeCell ref="D44:D48"/>
    <mergeCell ref="A16:AB16"/>
    <mergeCell ref="A17:AB17"/>
    <mergeCell ref="A18:AB18"/>
    <mergeCell ref="A19:AB19"/>
    <mergeCell ref="A20:AB20"/>
    <mergeCell ref="W49:W53"/>
    <mergeCell ref="S26:S30"/>
    <mergeCell ref="E31:E35"/>
    <mergeCell ref="A26:A30"/>
    <mergeCell ref="V26:V30"/>
    <mergeCell ref="T21:T25"/>
    <mergeCell ref="AB44:AB48"/>
    <mergeCell ref="S44:S48"/>
    <mergeCell ref="S21:S25"/>
    <mergeCell ref="T26:T30"/>
    <mergeCell ref="AB36:AB40"/>
    <mergeCell ref="A41:AB41"/>
    <mergeCell ref="D59:D63"/>
    <mergeCell ref="D64:D68"/>
    <mergeCell ref="C21:C25"/>
    <mergeCell ref="B21:B25"/>
    <mergeCell ref="E21:E25"/>
    <mergeCell ref="Q21:Q25"/>
    <mergeCell ref="R21:R25"/>
    <mergeCell ref="A21:A25"/>
    <mergeCell ref="B26:B30"/>
    <mergeCell ref="Q26:Q30"/>
    <mergeCell ref="C26:C30"/>
    <mergeCell ref="B31:B35"/>
    <mergeCell ref="A31:A35"/>
    <mergeCell ref="Q49:Q53"/>
    <mergeCell ref="R49:R53"/>
    <mergeCell ref="Q31:Q35"/>
    <mergeCell ref="R31:R35"/>
    <mergeCell ref="E49:E53"/>
    <mergeCell ref="E64:E68"/>
    <mergeCell ref="C31:C35"/>
    <mergeCell ref="D31:D35"/>
    <mergeCell ref="D21:D25"/>
    <mergeCell ref="R26:R30"/>
    <mergeCell ref="D26:D30"/>
    <mergeCell ref="A89:A93"/>
    <mergeCell ref="B89:B93"/>
    <mergeCell ref="C89:C93"/>
    <mergeCell ref="A84:A88"/>
    <mergeCell ref="D79:D83"/>
    <mergeCell ref="E79:E83"/>
    <mergeCell ref="Q79:Q83"/>
    <mergeCell ref="E59:E63"/>
    <mergeCell ref="C54:C58"/>
    <mergeCell ref="D54:D58"/>
    <mergeCell ref="B79:B83"/>
    <mergeCell ref="A59:A63"/>
    <mergeCell ref="Q54:Q58"/>
    <mergeCell ref="A54:A58"/>
    <mergeCell ref="B54:B58"/>
    <mergeCell ref="A64:A68"/>
    <mergeCell ref="B64:B68"/>
    <mergeCell ref="C64:C68"/>
    <mergeCell ref="B59:B63"/>
    <mergeCell ref="C59:C63"/>
    <mergeCell ref="A79:A83"/>
    <mergeCell ref="C79:C83"/>
    <mergeCell ref="B74:B78"/>
    <mergeCell ref="C74:C78"/>
    <mergeCell ref="E54:E58"/>
    <mergeCell ref="X54:X58"/>
    <mergeCell ref="X49:X53"/>
    <mergeCell ref="X64:X68"/>
    <mergeCell ref="T54:T58"/>
    <mergeCell ref="R59:R63"/>
    <mergeCell ref="Q44:Q48"/>
    <mergeCell ref="S64:S68"/>
    <mergeCell ref="Q64:Q68"/>
    <mergeCell ref="V49:V53"/>
    <mergeCell ref="R54:R58"/>
    <mergeCell ref="W44:W48"/>
    <mergeCell ref="R64:R68"/>
    <mergeCell ref="W54:W58"/>
    <mergeCell ref="Q59:Q63"/>
    <mergeCell ref="T59:T63"/>
    <mergeCell ref="W59:W63"/>
    <mergeCell ref="E44:E48"/>
    <mergeCell ref="T44:T48"/>
    <mergeCell ref="U44:U48"/>
    <mergeCell ref="R44:R48"/>
    <mergeCell ref="S54:S58"/>
    <mergeCell ref="U64:U68"/>
    <mergeCell ref="U59:U63"/>
    <mergeCell ref="D74:D78"/>
    <mergeCell ref="R74:R78"/>
    <mergeCell ref="S74:S78"/>
    <mergeCell ref="T74:T78"/>
    <mergeCell ref="W74:W78"/>
    <mergeCell ref="E74:E78"/>
    <mergeCell ref="Q74:Q78"/>
    <mergeCell ref="U74:U78"/>
    <mergeCell ref="A74:A78"/>
    <mergeCell ref="E26:E30"/>
    <mergeCell ref="V21:V25"/>
    <mergeCell ref="E11:E14"/>
    <mergeCell ref="A11:A14"/>
    <mergeCell ref="G12:G14"/>
    <mergeCell ref="C11:D11"/>
    <mergeCell ref="F11:P11"/>
    <mergeCell ref="H12:P13"/>
    <mergeCell ref="U26:U30"/>
    <mergeCell ref="U21:U25"/>
    <mergeCell ref="A15:B15"/>
    <mergeCell ref="B11:B14"/>
    <mergeCell ref="C12:C14"/>
    <mergeCell ref="D12:D14"/>
    <mergeCell ref="F12:F14"/>
    <mergeCell ref="S31:S35"/>
    <mergeCell ref="T31:T35"/>
    <mergeCell ref="U31:U35"/>
    <mergeCell ref="V31:V35"/>
    <mergeCell ref="Q11:AB11"/>
    <mergeCell ref="T12:AB13"/>
    <mergeCell ref="Q12:Q14"/>
    <mergeCell ref="R12:R14"/>
    <mergeCell ref="S12:S14"/>
    <mergeCell ref="AB21:AB25"/>
    <mergeCell ref="AB26:AB30"/>
    <mergeCell ref="AB31:AB35"/>
    <mergeCell ref="Z26:Z30"/>
    <mergeCell ref="Z31:Z35"/>
    <mergeCell ref="Y21:Y25"/>
    <mergeCell ref="Y26:Y30"/>
    <mergeCell ref="X26:X30"/>
    <mergeCell ref="W26:W30"/>
    <mergeCell ref="W21:W25"/>
    <mergeCell ref="X21:X25"/>
    <mergeCell ref="Z21:Z25"/>
    <mergeCell ref="Y31:Y35"/>
    <mergeCell ref="X31:X35"/>
    <mergeCell ref="W31:W35"/>
    <mergeCell ref="Z36:Z40"/>
    <mergeCell ref="Z44:Z48"/>
    <mergeCell ref="T36:T40"/>
    <mergeCell ref="A36:E40"/>
    <mergeCell ref="Q36:Q40"/>
    <mergeCell ref="U36:U40"/>
    <mergeCell ref="V36:V40"/>
    <mergeCell ref="R36:R40"/>
    <mergeCell ref="S36:S40"/>
    <mergeCell ref="A44:A48"/>
    <mergeCell ref="X36:X40"/>
    <mergeCell ref="A42:AB42"/>
    <mergeCell ref="A43:AB43"/>
    <mergeCell ref="Y44:Y48"/>
    <mergeCell ref="U49:U53"/>
    <mergeCell ref="T49:T53"/>
    <mergeCell ref="S49:S53"/>
    <mergeCell ref="Y36:Y40"/>
    <mergeCell ref="X44:X48"/>
    <mergeCell ref="V64:V68"/>
    <mergeCell ref="U54:U58"/>
    <mergeCell ref="V54:V58"/>
    <mergeCell ref="V44:V48"/>
    <mergeCell ref="W36:W40"/>
    <mergeCell ref="Y74:Y78"/>
    <mergeCell ref="AB74:AB78"/>
    <mergeCell ref="Z49:Z53"/>
    <mergeCell ref="Z54:Z58"/>
    <mergeCell ref="Z59:Z63"/>
    <mergeCell ref="Z64:Z68"/>
    <mergeCell ref="Z74:Z78"/>
    <mergeCell ref="Y79:Y83"/>
    <mergeCell ref="AB79:AB83"/>
    <mergeCell ref="Z79:Z83"/>
    <mergeCell ref="Y49:Y53"/>
    <mergeCell ref="AB49:AB53"/>
    <mergeCell ref="Y54:Y58"/>
    <mergeCell ref="AB54:AB58"/>
    <mergeCell ref="Y59:Y63"/>
    <mergeCell ref="AB59:AB63"/>
    <mergeCell ref="Y64:Y68"/>
    <mergeCell ref="AB64:AB68"/>
    <mergeCell ref="AA74:AA78"/>
    <mergeCell ref="AA79:AA83"/>
    <mergeCell ref="Y69:Y73"/>
    <mergeCell ref="Z69:Z73"/>
    <mergeCell ref="AA69:AA73"/>
    <mergeCell ref="AB69:AB73"/>
    <mergeCell ref="A94:A98"/>
    <mergeCell ref="B94:B98"/>
    <mergeCell ref="C94:C98"/>
    <mergeCell ref="D94:D98"/>
    <mergeCell ref="E94:E98"/>
    <mergeCell ref="Q94:Q98"/>
    <mergeCell ref="R94:R98"/>
    <mergeCell ref="S94:S98"/>
    <mergeCell ref="T94:T98"/>
    <mergeCell ref="A114:A118"/>
    <mergeCell ref="B114:B118"/>
    <mergeCell ref="C114:C118"/>
    <mergeCell ref="Y114:Y118"/>
    <mergeCell ref="AB114:AB118"/>
    <mergeCell ref="Z114:Z118"/>
    <mergeCell ref="D114:D118"/>
    <mergeCell ref="E114:E118"/>
    <mergeCell ref="Q114:Q118"/>
    <mergeCell ref="R114:R118"/>
    <mergeCell ref="S114:S118"/>
    <mergeCell ref="T114:T118"/>
    <mergeCell ref="U114:U118"/>
    <mergeCell ref="V114:V118"/>
    <mergeCell ref="W114:W118"/>
    <mergeCell ref="X114:X118"/>
    <mergeCell ref="W104:W108"/>
    <mergeCell ref="X104:X108"/>
    <mergeCell ref="Y104:Y108"/>
    <mergeCell ref="Z104:Z108"/>
    <mergeCell ref="AA104:AA108"/>
    <mergeCell ref="AB104:AB108"/>
    <mergeCell ref="A104:A108"/>
    <mergeCell ref="B104:B108"/>
    <mergeCell ref="C104:C108"/>
    <mergeCell ref="D104:D108"/>
    <mergeCell ref="E104:E108"/>
    <mergeCell ref="Q104:Q108"/>
    <mergeCell ref="R104:R108"/>
    <mergeCell ref="S104:S108"/>
    <mergeCell ref="T104:T108"/>
    <mergeCell ref="A69:A73"/>
    <mergeCell ref="B69:B73"/>
    <mergeCell ref="C69:C73"/>
    <mergeCell ref="D69:D73"/>
    <mergeCell ref="E69:E73"/>
    <mergeCell ref="Q69:Q73"/>
    <mergeCell ref="R69:R73"/>
    <mergeCell ref="S69:S73"/>
    <mergeCell ref="T69:T73"/>
  </mergeCells>
  <phoneticPr fontId="2" type="noConversion"/>
  <pageMargins left="0.16" right="0.17" top="0.25" bottom="0.17" header="0.2" footer="0.2"/>
  <pageSetup paperSize="9" scale="38" fitToHeight="3" orientation="landscape" r:id="rId1"/>
  <rowBreaks count="2" manualBreakCount="2">
    <brk id="40" max="25" man="1"/>
    <brk id="103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2024-12-25T11:41:59Z</cp:lastPrinted>
  <dcterms:created xsi:type="dcterms:W3CDTF">2013-07-18T08:34:46Z</dcterms:created>
  <dcterms:modified xsi:type="dcterms:W3CDTF">2024-12-17T09:50:39Z</dcterms:modified>
</cp:coreProperties>
</file>